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4"/>
  <workbookPr filterPrivacy="1"/>
  <xr:revisionPtr revIDLastSave="0" documentId="8_{15AE9115-3E5D-44F3-AE63-3CF35AD2DA87}" xr6:coauthVersionLast="47" xr6:coauthVersionMax="47" xr10:uidLastSave="{00000000-0000-0000-0000-000000000000}"/>
  <bookViews>
    <workbookView xWindow="-120" yWindow="-120" windowWidth="29040" windowHeight="17640" tabRatio="834" xr2:uid="{00000000-000D-0000-FFFF-FFFF00000000}"/>
  </bookViews>
  <sheets>
    <sheet name="Contents" sheetId="1" r:id="rId1"/>
    <sheet name="Key figures Audi Group" sheetId="2" r:id="rId2"/>
    <sheet name="Production by site" sheetId="3" r:id="rId3"/>
    <sheet name="Production by model series" sheetId="4" r:id="rId4"/>
    <sheet name="Deliveries by region" sheetId="5" r:id="rId5"/>
    <sheet name="Deliveries by model series" sheetId="6" r:id="rId6"/>
    <sheet name="Income statement" sheetId="7" r:id="rId7"/>
    <sheet name="Balance sheet" sheetId="8" r:id="rId8"/>
    <sheet name="Cash flow statement" sheetId="22" r:id="rId9"/>
    <sheet name="Workforce" sheetId="12" r:id="rId10"/>
    <sheet name="10-year overview" sheetId="13" r:id="rId11"/>
    <sheet name="Material Group companies" sheetId="19" r:id="rId12"/>
    <sheet name="Glossary" sheetId="14" r:id="rId13"/>
  </sheets>
  <definedNames>
    <definedName name="_xlnm.Print_Area" localSheetId="10">'10-year overview'!$A$1:$W$59</definedName>
    <definedName name="_xlnm.Print_Area" localSheetId="7">'Balance sheet'!$A$1:$H$56</definedName>
    <definedName name="_xlnm.Print_Area" localSheetId="8">'Cash flow statement'!$A$1:$G$20</definedName>
    <definedName name="_xlnm.Print_Area" localSheetId="0">Contents!$A$1:$S$34</definedName>
    <definedName name="_xlnm.Print_Area" localSheetId="5">'Deliveries by model series'!$A$1:$W$59</definedName>
    <definedName name="_xlnm.Print_Area" localSheetId="4">'Deliveries by region'!$A$1:$V$73</definedName>
    <definedName name="_xlnm.Print_Area" localSheetId="12">Glossary!$A$1:$S$35</definedName>
    <definedName name="_xlnm.Print_Area" localSheetId="6">'Income statement'!$A$1:$U$32</definedName>
    <definedName name="_xlnm.Print_Area" localSheetId="1">'Key figures Audi Group'!$A$1:$W$20</definedName>
    <definedName name="_xlnm.Print_Area" localSheetId="11">'Material Group companies'!$A$9</definedName>
    <definedName name="_xlnm.Print_Area" localSheetId="3">'Production by model series'!$A$1:$W$74</definedName>
    <definedName name="_xlnm.Print_Area" localSheetId="2">'Production by site'!$A$1:$T$45</definedName>
    <definedName name="_xlnm.Print_Area" localSheetId="9">Workforce!$A$1:$H$27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7" i="5" l="1"/>
  <c r="S47" i="5"/>
  <c r="U47" i="5"/>
  <c r="V43" i="6"/>
  <c r="V40" i="4"/>
  <c r="V55" i="6" l="1"/>
  <c r="V56" i="6"/>
  <c r="V57" i="6"/>
  <c r="V54" i="6"/>
  <c r="R58" i="6"/>
  <c r="V58" i="6" s="1"/>
  <c r="V7" i="6"/>
  <c r="V8" i="6"/>
  <c r="V9" i="6"/>
  <c r="V10" i="6"/>
  <c r="V11" i="6"/>
  <c r="V12" i="6"/>
  <c r="V13" i="6"/>
  <c r="V14" i="6"/>
  <c r="V15" i="6"/>
  <c r="V17" i="6"/>
  <c r="V19" i="6"/>
  <c r="V20" i="6"/>
  <c r="V21" i="6"/>
  <c r="V22" i="6"/>
  <c r="V23" i="6"/>
  <c r="V24" i="6"/>
  <c r="V25" i="6"/>
  <c r="V27" i="6"/>
  <c r="V29" i="6"/>
  <c r="V30" i="6"/>
  <c r="V31" i="6"/>
  <c r="V32" i="6"/>
  <c r="V34" i="6"/>
  <c r="V35" i="6"/>
  <c r="V36" i="6"/>
  <c r="V37" i="6"/>
  <c r="V38" i="6"/>
  <c r="V6" i="6"/>
  <c r="R41" i="6"/>
  <c r="V41" i="6" s="1"/>
  <c r="T68" i="5"/>
  <c r="T69" i="5"/>
  <c r="T70" i="5"/>
  <c r="T71" i="5"/>
  <c r="T72" i="5"/>
  <c r="T67" i="5"/>
  <c r="T55" i="5"/>
  <c r="T56" i="5"/>
  <c r="T57" i="5"/>
  <c r="T58" i="5"/>
  <c r="T59" i="5"/>
  <c r="T54" i="5"/>
  <c r="T42" i="5"/>
  <c r="T43" i="5"/>
  <c r="T44" i="5"/>
  <c r="T45" i="5"/>
  <c r="T46" i="5"/>
  <c r="T41" i="5"/>
  <c r="T19" i="5"/>
  <c r="T20" i="5"/>
  <c r="T21" i="5"/>
  <c r="T22" i="5"/>
  <c r="T23" i="5"/>
  <c r="T24" i="5"/>
  <c r="T25" i="5"/>
  <c r="T26" i="5"/>
  <c r="T27" i="5"/>
  <c r="T28" i="5"/>
  <c r="T29" i="5"/>
  <c r="T30" i="5"/>
  <c r="T31" i="5"/>
  <c r="T32" i="5"/>
  <c r="T33" i="5"/>
  <c r="T18" i="5"/>
  <c r="T6" i="5"/>
  <c r="T7" i="5"/>
  <c r="T8" i="5"/>
  <c r="T9" i="5"/>
  <c r="T10" i="5"/>
  <c r="T5" i="5"/>
  <c r="V64" i="4"/>
  <c r="V65" i="4"/>
  <c r="V69" i="4"/>
  <c r="V71" i="4"/>
  <c r="V63" i="4"/>
  <c r="V52" i="4"/>
  <c r="V53" i="4"/>
  <c r="V54" i="4"/>
  <c r="V55" i="4"/>
  <c r="V51" i="4"/>
  <c r="V7" i="4"/>
  <c r="V8" i="4"/>
  <c r="V9" i="4"/>
  <c r="V10" i="4"/>
  <c r="V12" i="4"/>
  <c r="V13" i="4"/>
  <c r="V14" i="4"/>
  <c r="V15" i="4"/>
  <c r="V18" i="4"/>
  <c r="V19" i="4"/>
  <c r="V20" i="4"/>
  <c r="V21" i="4"/>
  <c r="V22" i="4"/>
  <c r="V23" i="4"/>
  <c r="V24" i="4"/>
  <c r="V25" i="4"/>
  <c r="V26" i="4"/>
  <c r="V28" i="4"/>
  <c r="V29" i="4"/>
  <c r="V30" i="4"/>
  <c r="V31" i="4"/>
  <c r="V33" i="4"/>
  <c r="V34" i="4"/>
  <c r="V35" i="4"/>
  <c r="V36" i="4"/>
  <c r="V38" i="4"/>
  <c r="V6" i="4"/>
  <c r="T41" i="3"/>
  <c r="T42" i="3"/>
  <c r="T43" i="3"/>
  <c r="T40" i="3"/>
  <c r="T7" i="3"/>
  <c r="T8" i="3"/>
  <c r="T11" i="3"/>
  <c r="T12" i="3"/>
  <c r="T13" i="3"/>
  <c r="T14" i="3"/>
  <c r="T15" i="3"/>
  <c r="T16" i="3"/>
  <c r="T17" i="3"/>
  <c r="T19" i="3"/>
  <c r="T21" i="3"/>
  <c r="T22" i="3"/>
  <c r="T23" i="3"/>
  <c r="T24" i="3"/>
  <c r="T26" i="3"/>
  <c r="T27" i="3"/>
  <c r="T29" i="3"/>
  <c r="T30" i="3"/>
  <c r="T32" i="3"/>
  <c r="T6" i="3"/>
  <c r="P10" i="3"/>
  <c r="T10" i="3" s="1"/>
  <c r="P6" i="3"/>
  <c r="T58" i="6"/>
  <c r="R72" i="5"/>
  <c r="W29" i="13" l="1"/>
  <c r="M58" i="6" l="1"/>
  <c r="K72" i="5" l="1"/>
  <c r="G72" i="5"/>
  <c r="C72" i="5"/>
  <c r="I58" i="6" l="1"/>
  <c r="E58" i="6"/>
  <c r="O26" i="4" l="1"/>
  <c r="M26" i="4"/>
  <c r="O58" i="6" l="1"/>
  <c r="M43" i="3"/>
  <c r="K43" i="3"/>
  <c r="M6" i="3"/>
  <c r="M10" i="3"/>
  <c r="K10" i="3"/>
  <c r="K6" i="3"/>
  <c r="O71" i="4"/>
  <c r="M71" i="4"/>
  <c r="O65" i="4"/>
  <c r="M65" i="4"/>
  <c r="O55" i="4"/>
  <c r="M55" i="4"/>
  <c r="M24" i="3" l="1"/>
  <c r="M32" i="3" s="1"/>
  <c r="K24" i="3"/>
  <c r="K32" i="3" l="1"/>
  <c r="O31" i="4"/>
  <c r="O38" i="4" s="1"/>
  <c r="M31" i="4"/>
  <c r="M36" i="4"/>
  <c r="M38" i="4" l="1"/>
  <c r="E38" i="6"/>
  <c r="E32" i="6"/>
  <c r="E27" i="6"/>
  <c r="E55" i="4"/>
  <c r="E36" i="4"/>
  <c r="E31" i="4"/>
  <c r="E26" i="4"/>
  <c r="C43" i="3"/>
  <c r="C10" i="3"/>
  <c r="C24" i="3" s="1"/>
  <c r="C32" i="3" s="1"/>
  <c r="E38" i="4" l="1"/>
</calcChain>
</file>

<file path=xl/sharedStrings.xml><?xml version="1.0" encoding="utf-8"?>
<sst xmlns="http://schemas.openxmlformats.org/spreadsheetml/2006/main" count="798" uniqueCount="355">
  <si>
    <t>Key figures Audi Group</t>
  </si>
  <si>
    <t>Production by site</t>
  </si>
  <si>
    <t>Production by model series</t>
  </si>
  <si>
    <t>Deliveries by region</t>
  </si>
  <si>
    <t>Deliveries by model series</t>
  </si>
  <si>
    <t>Income statement</t>
  </si>
  <si>
    <t>Balance sheet</t>
  </si>
  <si>
    <t>Cash flow statement</t>
  </si>
  <si>
    <t>Workforce</t>
  </si>
  <si>
    <t>10-year overview</t>
  </si>
  <si>
    <t>Material Audi Group companies</t>
  </si>
  <si>
    <t>Glossary</t>
  </si>
  <si>
    <t>Q2 / 2022</t>
  </si>
  <si>
    <t>Q2 / 2021</t>
  </si>
  <si>
    <t>Q3 / 2022</t>
  </si>
  <si>
    <t>Q3 / 2021</t>
  </si>
  <si>
    <t>Q4 / 2022</t>
  </si>
  <si>
    <t>Q4 / 2021</t>
  </si>
  <si>
    <t>Q1 / 2023</t>
  </si>
  <si>
    <t>Q1 / 2022</t>
  </si>
  <si>
    <t>Δ %</t>
  </si>
  <si>
    <t>Deliveries to customers 
Premium brand group</t>
  </si>
  <si>
    <t>cars</t>
  </si>
  <si>
    <t>Revenue</t>
  </si>
  <si>
    <t>€m</t>
  </si>
  <si>
    <t>Operating profit</t>
  </si>
  <si>
    <t>Operating return on sales (ROS)</t>
  </si>
  <si>
    <t>%</t>
  </si>
  <si>
    <t>–13.5 ppt.</t>
  </si>
  <si>
    <t>Net cash flow</t>
  </si>
  <si>
    <t>Research and development ratio</t>
  </si>
  <si>
    <t>–0.4 ppt.</t>
  </si>
  <si>
    <t>Capex ratio</t>
  </si>
  <si>
    <t>+1.6 ppt.</t>
  </si>
  <si>
    <t>Production of cars Premium brand group by site</t>
  </si>
  <si>
    <t>Q1/ 2023</t>
  </si>
  <si>
    <t>Germany</t>
  </si>
  <si>
    <t>Ingolstadt</t>
  </si>
  <si>
    <t>Neckarsulm</t>
  </si>
  <si>
    <t>Zwickau</t>
  </si>
  <si>
    <t>X</t>
  </si>
  <si>
    <t>International</t>
  </si>
  <si>
    <t>Győr (Hungary)</t>
  </si>
  <si>
    <t>Brussels (Belgium)</t>
  </si>
  <si>
    <t>Changchun (China)</t>
  </si>
  <si>
    <t>Foshan (China)</t>
  </si>
  <si>
    <t>Qingdao (China)</t>
  </si>
  <si>
    <t>Tianjin (China)</t>
  </si>
  <si>
    <t>Anting (China)</t>
  </si>
  <si>
    <t>-</t>
  </si>
  <si>
    <t>Ningbo (China)</t>
  </si>
  <si>
    <t>San José Chiapa (Mexico)</t>
  </si>
  <si>
    <t>São José dos Pinhais (Brazil)</t>
  </si>
  <si>
    <t>Martorell (Spain)</t>
  </si>
  <si>
    <t>Bratislava (Slovakia)</t>
  </si>
  <si>
    <t>Aurangabad (India)</t>
  </si>
  <si>
    <t>Audi brand</t>
  </si>
  <si>
    <t>Sant’Agata Bolognese (Italy)</t>
  </si>
  <si>
    <t>Lamborghini brand</t>
  </si>
  <si>
    <t>Crewe (United Kingdom)</t>
  </si>
  <si>
    <r>
      <t>Bentley brand</t>
    </r>
    <r>
      <rPr>
        <b/>
        <vertAlign val="superscript"/>
        <sz val="10"/>
        <color theme="1"/>
        <rFont val="Audi Type"/>
        <family val="2"/>
      </rPr>
      <t>1)</t>
    </r>
  </si>
  <si>
    <t>Premium Brand Group</t>
  </si>
  <si>
    <t>1) Bentley was consolidated January 1, 2022. Therefore, all Audi Group numbers before Q1/2022 do not include Bentley.</t>
  </si>
  <si>
    <t>Production of Ducati motorcycles by site</t>
  </si>
  <si>
    <t>Bologna (Italy)</t>
  </si>
  <si>
    <t>Amphur Pluakdaeng (Thailand)</t>
  </si>
  <si>
    <t>Manaus (Brazil)</t>
  </si>
  <si>
    <t>Ducati brand</t>
  </si>
  <si>
    <t>Production of cars Premium brand group by model series</t>
  </si>
  <si>
    <t>Segment</t>
  </si>
  <si>
    <t>Audi A1</t>
  </si>
  <si>
    <t>A0</t>
  </si>
  <si>
    <t>Audi Q2</t>
  </si>
  <si>
    <r>
      <t>Audi Q2 L e-tron</t>
    </r>
    <r>
      <rPr>
        <vertAlign val="superscript"/>
        <sz val="10"/>
        <color theme="1"/>
        <rFont val="Audi Type"/>
        <family val="2"/>
      </rPr>
      <t>1)</t>
    </r>
  </si>
  <si>
    <t>Audi A3</t>
  </si>
  <si>
    <t>A</t>
  </si>
  <si>
    <t>Audi Q3</t>
  </si>
  <si>
    <t>Audi Q4 e-tron</t>
  </si>
  <si>
    <t>Audi TT</t>
  </si>
  <si>
    <t>B</t>
  </si>
  <si>
    <t>Audi A4</t>
  </si>
  <si>
    <t>Audi A5</t>
  </si>
  <si>
    <t>Audi Q5</t>
  </si>
  <si>
    <r>
      <t>Audi Q5 Roadjet e-tron</t>
    </r>
    <r>
      <rPr>
        <vertAlign val="superscript"/>
        <sz val="10"/>
        <color theme="1"/>
        <rFont val="Audi Type"/>
        <family val="2"/>
      </rPr>
      <t>2)</t>
    </r>
  </si>
  <si>
    <r>
      <t>Audi Q6 Roadjet</t>
    </r>
    <r>
      <rPr>
        <vertAlign val="superscript"/>
        <sz val="10"/>
        <color theme="1"/>
        <rFont val="Audi Type"/>
        <family val="2"/>
      </rPr>
      <t>3)</t>
    </r>
  </si>
  <si>
    <t>Audi A6</t>
  </si>
  <si>
    <t>C</t>
  </si>
  <si>
    <t>Audi A7</t>
  </si>
  <si>
    <t>Audi e-tron / Q8 e-tron</t>
  </si>
  <si>
    <t>Audi Q7</t>
  </si>
  <si>
    <t>Audi Q8</t>
  </si>
  <si>
    <t>Audi e-tron GT</t>
  </si>
  <si>
    <t>Audi A8</t>
  </si>
  <si>
    <t>D</t>
  </si>
  <si>
    <t>Audi R8</t>
  </si>
  <si>
    <t>Lamborghini Urus</t>
  </si>
  <si>
    <t>Lamborghini Huracán</t>
  </si>
  <si>
    <t>E</t>
  </si>
  <si>
    <t>Lamborghini Aventador</t>
  </si>
  <si>
    <t>Bentley Continental</t>
  </si>
  <si>
    <t>Bentley Flying Spur</t>
  </si>
  <si>
    <t>Bentley Bentayga</t>
  </si>
  <si>
    <r>
      <t>Bentley brand</t>
    </r>
    <r>
      <rPr>
        <b/>
        <vertAlign val="superscript"/>
        <sz val="10"/>
        <color theme="1"/>
        <rFont val="Audi Type"/>
        <family val="2"/>
      </rPr>
      <t>4)</t>
    </r>
  </si>
  <si>
    <t xml:space="preserve">of which Audi models built locally by associated Chinese companies [FAW-Volkswagen Automotive Co., Ltd., Changchun (China) and SAIC Volkswagen Automotive Co., Ltd., Shanghai (China)], available and sold exclusively in China </t>
  </si>
  <si>
    <t>1) Audi Q2 L e-tron models built by the associated company FAW-Volkswagen Automotive Co., Ltd., Changchun (China), for the Chinese market,  available and sold exclusively in China</t>
  </si>
  <si>
    <t>2) Audi Q5 Roadjet e-tron models built by the associated company SAIC Volkswagen Automotive Co. Ltd., Shanghai (China), available and sold exclusively in China</t>
  </si>
  <si>
    <t>3) Audi Q6 Roadjet models built by the associated company SAIC Volkswagen Automotive Co. Ltd., Shanghai (China), available and sold exclusively in China</t>
  </si>
  <si>
    <t>4) Bentley was consolidated January 1, 2022. Therefore, all Audi Group numbers before Q1/2022 do not include Bentley.</t>
  </si>
  <si>
    <t>Production of motorcycles Ducati brand</t>
  </si>
  <si>
    <t>Scrambler</t>
  </si>
  <si>
    <r>
      <t xml:space="preserve">Naked/Sport Cruiser 
</t>
    </r>
    <r>
      <rPr>
        <sz val="10"/>
        <color theme="5"/>
        <rFont val="Audi Type"/>
        <family val="2"/>
      </rPr>
      <t>Diavel, Monster, Streetfighter</t>
    </r>
  </si>
  <si>
    <r>
      <t xml:space="preserve">Dual/Hyper 
</t>
    </r>
    <r>
      <rPr>
        <sz val="10"/>
        <color theme="5"/>
        <rFont val="Audi Type"/>
        <family val="2"/>
      </rPr>
      <t>Hypermotard, Multistrada, Desert X</t>
    </r>
  </si>
  <si>
    <r>
      <t xml:space="preserve">Sport 
</t>
    </r>
    <r>
      <rPr>
        <sz val="10"/>
        <color theme="5"/>
        <rFont val="Audi Type"/>
        <family val="2"/>
      </rPr>
      <t>SuperSport, Panigale</t>
    </r>
  </si>
  <si>
    <t>Production of engines and electric powertrains Audi Group</t>
  </si>
  <si>
    <t>Engines</t>
  </si>
  <si>
    <t>Electric powertrains</t>
  </si>
  <si>
    <t>Audi Hungaria</t>
  </si>
  <si>
    <r>
      <t>Bentley brand</t>
    </r>
    <r>
      <rPr>
        <b/>
        <vertAlign val="superscript"/>
        <sz val="10"/>
        <color theme="1"/>
        <rFont val="Audi Type"/>
        <family val="2"/>
      </rPr>
      <t>5)</t>
    </r>
  </si>
  <si>
    <t>Engines and electric powertrains Audi Group</t>
  </si>
  <si>
    <t>5) Bentley was consolidated January 1, 2022. Therefore, all Audi Group numbers before Q1/2022 do not include Bentley.</t>
  </si>
  <si>
    <t>Deliveries to customers of cars Premium brand group by region</t>
  </si>
  <si>
    <t>Europe</t>
  </si>
  <si>
    <t xml:space="preserve">   Germany</t>
  </si>
  <si>
    <t>China incl. Hong Kong</t>
  </si>
  <si>
    <t>USA</t>
  </si>
  <si>
    <t>Other markets</t>
  </si>
  <si>
    <t>Worldwide</t>
  </si>
  <si>
    <t>Deliveries to customers Audi brand by region</t>
  </si>
  <si>
    <t>United Kingdom</t>
  </si>
  <si>
    <t>Italy</t>
  </si>
  <si>
    <t>France</t>
  </si>
  <si>
    <t>Spain</t>
  </si>
  <si>
    <t>Belgium</t>
  </si>
  <si>
    <t>of which: local production</t>
  </si>
  <si>
    <t>Japan</t>
  </si>
  <si>
    <t>Canada</t>
  </si>
  <si>
    <t>Mexico</t>
  </si>
  <si>
    <t>Brazil</t>
  </si>
  <si>
    <t>Deliveries to customers Lamborghini brand by region</t>
  </si>
  <si>
    <r>
      <t>Deliveries to customers Bentley brand by region</t>
    </r>
    <r>
      <rPr>
        <b/>
        <vertAlign val="superscript"/>
        <sz val="11"/>
        <color theme="9"/>
        <rFont val="Audi Type Extended"/>
        <family val="2"/>
      </rPr>
      <t>1)</t>
    </r>
  </si>
  <si>
    <t>1) Bentley was consolidated January 1, 2022. Therefore, historical figures only include deliveries to customers sold by an Audi Group sales company. Definition of regions according to Audi clasification.</t>
  </si>
  <si>
    <t>Deliveries to customers of motorcycles Ducati brand by region</t>
  </si>
  <si>
    <t>Deliveries to customers of cars Premium brand group by model series</t>
  </si>
  <si>
    <t>Q4/ 2021</t>
  </si>
  <si>
    <t>Audi Q4 - e-tron</t>
  </si>
  <si>
    <t>Internal vehicles before market launch</t>
  </si>
  <si>
    <t>Bentley Mulsanne</t>
  </si>
  <si>
    <t>Other Volkswagen Group brands</t>
  </si>
  <si>
    <t xml:space="preserve">1) Audi Q2 L e-tron models built by the associated company FAW-Volkswagen Automotive Co., Ltd., Changchun (China), for the Chinese market,  available and sold exclusively in China </t>
  </si>
  <si>
    <t>4) Bentley was consolidated January 1, 2022. Therefore, historical figures only include deliveries to customers sold by an Audi Group sales company.</t>
  </si>
  <si>
    <t>Deliveries to customers of motorcycles Ducati brand</t>
  </si>
  <si>
    <t xml:space="preserve">Income statement of the Audi Group </t>
  </si>
  <si>
    <t>Cost of goods sold</t>
  </si>
  <si>
    <t>Gross profit</t>
  </si>
  <si>
    <t>Gross margin in %</t>
  </si>
  <si>
    <t>+0.1 ppt.</t>
  </si>
  <si>
    <t>Distribution expenses</t>
  </si>
  <si>
    <t>Administrative expenses</t>
  </si>
  <si>
    <t>Other operating income</t>
  </si>
  <si>
    <t>Other operating expenses</t>
  </si>
  <si>
    <t>Operating profit before special items</t>
  </si>
  <si>
    <t>Operating return on sales (ROS) before special items in %</t>
  </si>
  <si>
    <t>–14.0 ppt.</t>
  </si>
  <si>
    <t>Special items</t>
  </si>
  <si>
    <t>–</t>
  </si>
  <si>
    <t>Operating return on sales (ROS) in %</t>
  </si>
  <si>
    <t>Result from investments accounted for using the equity method</t>
  </si>
  <si>
    <t>Interest result</t>
  </si>
  <si>
    <t>Other financial result</t>
  </si>
  <si>
    <t>–47</t>
  </si>
  <si>
    <t>Financial result</t>
  </si>
  <si>
    <t>Profit before tax</t>
  </si>
  <si>
    <t>–39,5</t>
  </si>
  <si>
    <t>Return on sales before tax in %</t>
  </si>
  <si>
    <t>–13.3 ppt.</t>
  </si>
  <si>
    <t>Income tax expense</t>
  </si>
  <si>
    <t>Profit after tax</t>
  </si>
  <si>
    <t>–39,9</t>
  </si>
  <si>
    <t>Return on sales after tax in %</t>
  </si>
  <si>
    <t>–10.1 ppt.</t>
  </si>
  <si>
    <t>Balance sheet of the Audi Group</t>
  </si>
  <si>
    <t>Mar. 31, 2023</t>
  </si>
  <si>
    <t>Dec. 31, 2022</t>
  </si>
  <si>
    <t>Total assets</t>
  </si>
  <si>
    <t>Non-current assets</t>
  </si>
  <si>
    <t>Intangible assets</t>
  </si>
  <si>
    <t>Property, plant and equipment</t>
  </si>
  <si>
    <t>Lease assets</t>
  </si>
  <si>
    <t>Investment property</t>
  </si>
  <si>
    <t>Investment accounted for using the equity method</t>
  </si>
  <si>
    <t>Other participations</t>
  </si>
  <si>
    <t>Deferred tax assets</t>
  </si>
  <si>
    <t>Other financial assets</t>
  </si>
  <si>
    <t>Other receivables</t>
  </si>
  <si>
    <t>Current assets</t>
  </si>
  <si>
    <t>Inventories</t>
  </si>
  <si>
    <t>Trade receivables</t>
  </si>
  <si>
    <t>Effective income tax assets</t>
  </si>
  <si>
    <t>Securities</t>
  </si>
  <si>
    <t>Cash funds</t>
  </si>
  <si>
    <t>Assets held for sale and for distribution to owners</t>
  </si>
  <si>
    <t>Total equity and liabilities</t>
  </si>
  <si>
    <t>Equity</t>
  </si>
  <si>
    <t>Subscribed capital</t>
  </si>
  <si>
    <t>Capital reserve</t>
  </si>
  <si>
    <t>Retained earnings</t>
  </si>
  <si>
    <t>Non-controlling interests</t>
  </si>
  <si>
    <t>Non-current liablities</t>
  </si>
  <si>
    <t>Financial liabilities</t>
  </si>
  <si>
    <t>Provisions for pensions</t>
  </si>
  <si>
    <t>Other provisions</t>
  </si>
  <si>
    <t>Effective income tax obligations</t>
  </si>
  <si>
    <t>Deferred tax liabilities</t>
  </si>
  <si>
    <t>Other financial liablities</t>
  </si>
  <si>
    <t>Other liabilities</t>
  </si>
  <si>
    <t>Current liabilities</t>
  </si>
  <si>
    <t>Trade payables</t>
  </si>
  <si>
    <t>Liabilities held for sale and for distribution to owners</t>
  </si>
  <si>
    <t>Cash flow statement of the Audi Group</t>
  </si>
  <si>
    <t>Cash flow from operating activities</t>
  </si>
  <si>
    <t>Investing activities attributable to operating activities</t>
  </si>
  <si>
    <t>of which additions to capitalized development costs</t>
  </si>
  <si>
    <t>of which capital expenditure</t>
  </si>
  <si>
    <t>of which change in participations</t>
  </si>
  <si>
    <t>Cash flow from investing activities</t>
  </si>
  <si>
    <t>Cash flow from financing activities</t>
  </si>
  <si>
    <t>Net liquidity</t>
  </si>
  <si>
    <t>Workforce of the Audi Group</t>
  </si>
  <si>
    <t>as of March 31</t>
  </si>
  <si>
    <r>
      <rPr>
        <sz val="10"/>
        <color theme="1"/>
        <rFont val="Calibri"/>
        <family val="2"/>
      </rPr>
      <t>Δ</t>
    </r>
    <r>
      <rPr>
        <sz val="10"/>
        <color theme="1"/>
        <rFont val="Audi Type"/>
        <family val="2"/>
      </rPr>
      <t xml:space="preserve"> %</t>
    </r>
  </si>
  <si>
    <r>
      <t>Domestic companies</t>
    </r>
    <r>
      <rPr>
        <b/>
        <vertAlign val="superscript"/>
        <sz val="10"/>
        <color theme="1"/>
        <rFont val="Audi Type"/>
        <family val="2"/>
      </rPr>
      <t>1</t>
    </r>
  </si>
  <si>
    <t>of which AUDI AG</t>
  </si>
  <si>
    <t>Ingolstadt plant</t>
  </si>
  <si>
    <t>Neckarsulm plant</t>
  </si>
  <si>
    <t>Foreign companies</t>
  </si>
  <si>
    <t>of which Audi Brussels S.A./N.V.</t>
  </si>
  <si>
    <t>of which Audi Hungaria Zrt.</t>
  </si>
  <si>
    <t>of which Audi México S.A. de C.V.</t>
  </si>
  <si>
    <t>of which Automobili Lamborghini S.p.A.</t>
  </si>
  <si>
    <t>of which Bentley Motors Ltd.</t>
  </si>
  <si>
    <t>of which Ducati Motor Holding S.p.A.</t>
  </si>
  <si>
    <t>Employees</t>
  </si>
  <si>
    <t>Apprentices</t>
  </si>
  <si>
    <t>Employees of Audi Group companies</t>
  </si>
  <si>
    <t>Staff employed from other Volkswagen Group companies not belonging to the Audi Group</t>
  </si>
  <si>
    <t>Workforce Audi Group</t>
  </si>
  <si>
    <t>1) Of these employees, 1,858 (2,158) were in the passive stage of their partial retirement.</t>
  </si>
  <si>
    <t>10-year overview of the Audi Group</t>
  </si>
  <si>
    <r>
      <t>2017</t>
    </r>
    <r>
      <rPr>
        <b/>
        <vertAlign val="superscript"/>
        <sz val="10"/>
        <color theme="1"/>
        <rFont val="Audi Type"/>
        <family val="2"/>
      </rPr>
      <t xml:space="preserve"> 1)</t>
    </r>
  </si>
  <si>
    <t>Production</t>
  </si>
  <si>
    <r>
      <t xml:space="preserve">Automobiles </t>
    </r>
    <r>
      <rPr>
        <vertAlign val="superscript"/>
        <sz val="10"/>
        <color theme="1"/>
        <rFont val="Audi Type"/>
        <family val="2"/>
      </rPr>
      <t>2)</t>
    </r>
  </si>
  <si>
    <t>3)</t>
  </si>
  <si>
    <t>Engines and electric powertrains</t>
  </si>
  <si>
    <t>Motorcycles</t>
  </si>
  <si>
    <t>Deliveries to customers</t>
  </si>
  <si>
    <t>Automobiles</t>
  </si>
  <si>
    <r>
      <t xml:space="preserve">Audi brand </t>
    </r>
    <r>
      <rPr>
        <vertAlign val="superscript"/>
        <sz val="10"/>
        <color theme="1"/>
        <rFont val="Audi Type"/>
        <family val="2"/>
      </rPr>
      <t>4)</t>
    </r>
  </si>
  <si>
    <t>motorcycles</t>
  </si>
  <si>
    <t>average for the year</t>
  </si>
  <si>
    <t>From the Income Statement</t>
  </si>
  <si>
    <t>Personnel costs</t>
  </si>
  <si>
    <t>Depreciation and amortization</t>
  </si>
  <si>
    <t>5)</t>
  </si>
  <si>
    <t>From the Balance Sheet (Dec. 31)</t>
  </si>
  <si>
    <t>Liabilities</t>
  </si>
  <si>
    <t>Balance sheet total</t>
  </si>
  <si>
    <t>From the Cash Flow Statement</t>
  </si>
  <si>
    <t>6)</t>
  </si>
  <si>
    <t>7)</t>
  </si>
  <si>
    <t>Net liquidity (Dec. 31)</t>
  </si>
  <si>
    <t>Financial ratios</t>
  </si>
  <si>
    <t>Return on sales before tax</t>
  </si>
  <si>
    <t>Return on investment (ROI)</t>
  </si>
  <si>
    <r>
      <t xml:space="preserve">Capex ratio </t>
    </r>
    <r>
      <rPr>
        <vertAlign val="superscript"/>
        <sz val="10"/>
        <color theme="1"/>
        <rFont val="Audi Type"/>
        <family val="2"/>
      </rPr>
      <t>8)</t>
    </r>
  </si>
  <si>
    <t>Equity ratio (Dec. 31)</t>
  </si>
  <si>
    <t xml:space="preserve">1) financial figures adjusted to take into account initial implementation of IFRS 9 and IFRS 15
</t>
  </si>
  <si>
    <t xml:space="preserve">2) including vehicles built locally by associated Chinese companies FAW-Volkswagen Automotive Co., Ltd., Changchun (China) and SAIC Volkswagen Automotive Co., Ltd., Shanghai (China), available and sold exclusively in China 
</t>
  </si>
  <si>
    <t>3) The figure has been adjusted to reflect the amended counting method</t>
  </si>
  <si>
    <t xml:space="preserve">4) including delivered vehicles built by the associate company FAW-Volkswagen Automotive Co., Ltd., Changchun (China), and SAIC Volkswagen Automotive Co., Ltd., Shanghai (China), available and sold exclusively in China 
</t>
  </si>
  <si>
    <t>5) Taking into account special items, in particular in connection with the diesel issue, in 2019 subordinate importance</t>
  </si>
  <si>
    <t>6) Taking into account the participation in There Holding B.V., Rijswijk (Netherlands), in connection with the HERE transaction</t>
  </si>
  <si>
    <t>7) Taking into account the transfer of the minority participations in Volkswagen International Belgium S.A., Brussels (Belgium), to Volkswagen AG, Wolfsburg</t>
  </si>
  <si>
    <t>8) Investments in property, plant and equipment, investment property and other intangible assets according to Cash Flow Statement in relation to revenue</t>
  </si>
  <si>
    <r>
      <rPr>
        <b/>
        <sz val="11"/>
        <color theme="9"/>
        <rFont val="Audi Type Extended"/>
        <family val="2"/>
      </rPr>
      <t>Material Audi Group Companies</t>
    </r>
    <r>
      <rPr>
        <b/>
        <sz val="11"/>
        <color rgb="FFC00000"/>
        <rFont val="Audi Type Extended"/>
        <family val="2"/>
      </rPr>
      <t xml:space="preserve"> </t>
    </r>
    <r>
      <rPr>
        <sz val="8"/>
        <rFont val="Audi Type Extended"/>
        <family val="2"/>
      </rPr>
      <t>(as of March 31, 2023)</t>
    </r>
  </si>
  <si>
    <t>Name and registered office</t>
  </si>
  <si>
    <t>Fully consolidated companies</t>
  </si>
  <si>
    <t>AUDI AG, Ingolstadt</t>
  </si>
  <si>
    <t>ARTEMIS GmbH, Ingolstadt</t>
  </si>
  <si>
    <t>AUDI Immobilien Verwaltung GmbH, Ingolstadt</t>
  </si>
  <si>
    <t>Audi Real Estate GmbH, Ingolstadt</t>
  </si>
  <si>
    <t>Audi Sport GmbH, Neckarsulm</t>
  </si>
  <si>
    <t>Ducati Motor Deutschland GmbH, neuburg an der Donau</t>
  </si>
  <si>
    <t>PSW automotive engineering GmbH, Gaimersheim</t>
  </si>
  <si>
    <r>
      <t>UI-S 5-Fonds, Frankfurt am Main</t>
    </r>
    <r>
      <rPr>
        <vertAlign val="superscript"/>
        <sz val="10"/>
        <color rgb="FF000000"/>
        <rFont val="Audi Type"/>
        <family val="2"/>
      </rPr>
      <t xml:space="preserve"> 1)</t>
    </r>
  </si>
  <si>
    <t>International countries</t>
  </si>
  <si>
    <t>Audi Brussels S.A./N.V., Brüssel</t>
  </si>
  <si>
    <t>Audi (China) Enterprise Management Co., Ltd., Peking</t>
  </si>
  <si>
    <r>
      <t xml:space="preserve">Audi Canada, Inc., Ajax / ON </t>
    </r>
    <r>
      <rPr>
        <vertAlign val="superscript"/>
        <sz val="10"/>
        <color rgb="FF000000"/>
        <rFont val="Audi Type"/>
        <family val="2"/>
      </rPr>
      <t>2)</t>
    </r>
  </si>
  <si>
    <t>Audi do Brasil Indústria e Comércio de Veiculos Ltda., São Paulo</t>
  </si>
  <si>
    <r>
      <t>Audi FAW NEV Co., Ltd., Changchun</t>
    </r>
    <r>
      <rPr>
        <vertAlign val="superscript"/>
        <sz val="10"/>
        <color rgb="FF000000"/>
        <rFont val="Audi Type"/>
        <family val="2"/>
      </rPr>
      <t xml:space="preserve"> 3)</t>
    </r>
  </si>
  <si>
    <t>Audi Hungaria Zrt., Győr</t>
  </si>
  <si>
    <t>Audi Luxemburg S.A., Strassen</t>
  </si>
  <si>
    <t>Audi México S.A. de C.V., San José Chiapa</t>
  </si>
  <si>
    <r>
      <t xml:space="preserve">Audi of America, LLC, Herndon / VA </t>
    </r>
    <r>
      <rPr>
        <vertAlign val="superscript"/>
        <sz val="10"/>
        <color rgb="FF000000"/>
        <rFont val="Audi Type"/>
        <family val="2"/>
      </rPr>
      <t>2)</t>
    </r>
  </si>
  <si>
    <t>Audi Singapore Pte. Ltd., Singapur</t>
  </si>
  <si>
    <t>Audi Tooling Barcelona, S.L., Martorell</t>
  </si>
  <si>
    <r>
      <t xml:space="preserve">Automobili Lamborghini America, LLC, Herndon / VA </t>
    </r>
    <r>
      <rPr>
        <vertAlign val="superscript"/>
        <sz val="10"/>
        <color rgb="FF000000"/>
        <rFont val="Audi Type"/>
        <family val="2"/>
      </rPr>
      <t>2)</t>
    </r>
  </si>
  <si>
    <t>Automobili Lamborghini S.p.A., Sant’Agata Bolognese</t>
  </si>
  <si>
    <r>
      <t xml:space="preserve">Bentley Motors Canada Ltd./Ltee., Montreal, Québec (Canada) </t>
    </r>
    <r>
      <rPr>
        <vertAlign val="superscript"/>
        <sz val="10"/>
        <color rgb="FF000000"/>
        <rFont val="Audi Type"/>
        <family val="2"/>
      </rPr>
      <t>2)</t>
    </r>
  </si>
  <si>
    <r>
      <t xml:space="preserve">Bentley Motors Ltd., Crewe (Großbritannien) </t>
    </r>
    <r>
      <rPr>
        <vertAlign val="superscript"/>
        <sz val="10"/>
        <color rgb="FF000000"/>
        <rFont val="Audi Type"/>
        <family val="2"/>
      </rPr>
      <t>2)</t>
    </r>
  </si>
  <si>
    <r>
      <t xml:space="preserve">Bentley Motors, Inc., Boston, Massachusetts (USA) </t>
    </r>
    <r>
      <rPr>
        <vertAlign val="superscript"/>
        <sz val="10"/>
        <color rgb="FF000000"/>
        <rFont val="Audi Type"/>
        <family val="2"/>
      </rPr>
      <t>2)</t>
    </r>
  </si>
  <si>
    <t>Ducati (Schweiz) AG, Feusisberg</t>
  </si>
  <si>
    <t>Ducati do Brasil Indústria e Comércio de Motocicletas Ltda., São Paulo</t>
  </si>
  <si>
    <t>Ducati Japan K.K., Yokohama</t>
  </si>
  <si>
    <t>Ducati Motor (Thailand) Co. Ltd., Amphur Pluakdaeng</t>
  </si>
  <si>
    <t>Ducati Motor Holding S.p.A., Bologna</t>
  </si>
  <si>
    <t>Ducati Motors de Mexico S. de R.L. de C.V., Mexico City</t>
  </si>
  <si>
    <t>Ducati North America, Inc., Sunnyvale / CA</t>
  </si>
  <si>
    <t>Ducati North Europe B.V., Den Haag</t>
  </si>
  <si>
    <t>Ducati Powertrain (Thailand) Co. Ltd., Amphur Pluakdaeng</t>
  </si>
  <si>
    <t>Ducati U.K. Ltd., Towcester</t>
  </si>
  <si>
    <t>Ducati West Europe S.A.S., Colombes</t>
  </si>
  <si>
    <t>Italdesign Giugiaro S.p.A., Moncalieri</t>
  </si>
  <si>
    <r>
      <t xml:space="preserve">James Young Ltd., Crewe (Großbritannien) </t>
    </r>
    <r>
      <rPr>
        <vertAlign val="superscript"/>
        <sz val="10"/>
        <color rgb="FF000000"/>
        <rFont val="Audi Type"/>
        <family val="2"/>
      </rPr>
      <t>2)</t>
    </r>
  </si>
  <si>
    <t>Shanghai Ducati Trading Co., Ltd., Shanghai</t>
  </si>
  <si>
    <t>Companies accounted for using the equity method</t>
  </si>
  <si>
    <t>FAW-Volkswagen Automotive Co., Ltd., Changchun</t>
  </si>
  <si>
    <t>SAIC Volkswagen Automotive Co., Ltd., Shanghai</t>
  </si>
  <si>
    <t>There Holding B.V., Rijswijk</t>
  </si>
  <si>
    <t>Volkswagen Automatic Transmission (Tianjin) Co., Ltd., Tianjin</t>
  </si>
  <si>
    <r>
      <t xml:space="preserve">Volkswagen Group Italia S.p.A., Verona </t>
    </r>
    <r>
      <rPr>
        <vertAlign val="superscript"/>
        <sz val="10"/>
        <color rgb="FF000000"/>
        <rFont val="Audi Type"/>
        <family val="2"/>
      </rPr>
      <t>4)</t>
    </r>
  </si>
  <si>
    <t>1) This is a structured entity pursuant to IFRS 10 and IFRS 12</t>
  </si>
  <si>
    <t>2) AUDI AG exercises control pursuant to IFRS 10.B38</t>
  </si>
  <si>
    <t>3) There is a voting agreement with Volkswagen (China) Investment Co., Ltd., Beijing.</t>
  </si>
  <si>
    <t>4) AUDI AG exercises significant influence according to IAS 28.6</t>
  </si>
  <si>
    <t>Key performance indicators Audi Group</t>
  </si>
  <si>
    <t xml:space="preserve">Deliveries to customers </t>
  </si>
  <si>
    <t xml:space="preserve">The non-financial indicator of deliveries to customers reflects the number of new vehicles of the Premium Brand Group handed over to customers. This performance indicator reflects demand from customers for our products and reveals our competitive and image position in the various markets worldwide. Strong demand for our products has a major impact on production, and consequently also on the capacity utilization of our sites and the deployment of our workforce. In addition, a continuing high level of vehicle deliveries reflects high customer satisfaction. </t>
  </si>
  <si>
    <t xml:space="preserve">The financial key performance indicators include Audi Group revenue, which is a financial reflection of our market success. </t>
  </si>
  <si>
    <t>Operating profit / Operating return on sales</t>
  </si>
  <si>
    <r>
      <t xml:space="preserve">Another key performance indicator is the operating profit of the Audi Group. This key figure represents the economic performance of our core business as well as the economic performance of our fundamental operational activity, and is defined as follows:
Revenue
– Cost of goods sold
– Distribution costs
– Administrative expenses
+ Other operating income
– Other operating expenses
</t>
    </r>
    <r>
      <rPr>
        <b/>
        <sz val="11"/>
        <color theme="1"/>
        <rFont val="Calibri"/>
        <family val="2"/>
        <scheme val="minor"/>
      </rPr>
      <t>= Operating profit</t>
    </r>
  </si>
  <si>
    <t xml:space="preserve">Our financial key performance indicators also include the operating return on sales (ROS) of the Audi Group:
ROS = Operating profit / Revenue
</t>
  </si>
  <si>
    <t>Return on Investment - ROI</t>
  </si>
  <si>
    <t>A further key performance indicator is return on investment (ROI). This reflects how effective our business activities are, by considering the return achieved on the capital employed over a given period. Return on investment already takes account of CO2 compliance measures and can therefore also be understood as return on investment after CO2.
Return on Investment (ROI) = Operating profit after tax / Average invested assets
A standardized average tax rate for the Volkswagen Group of 30 percent is assumed for operating profit after tax. Invested assets are calculated from the asset items on the balance sheet that serve the core business purpose (intangible assets, property, plant and equipment, leasing and rental assets, investment property, inventories and receivables) less non-interest-bearing liabilities (trade payables and advance payments). The average of the value of invested assets at the start and the value of the invested assets at the end of the fiscal year is then taken. If return on investment (ROI) exceeds our minimum rate of return, the value of the Company has increased. Likewise for our internal allocation of resources, we consider the return on investment after CO2 for our vehicle projects.</t>
  </si>
  <si>
    <r>
      <t xml:space="preserve">Net cash flow, which serves as a benchmark of the Audi Group’s level of self-financing, is calculated as follows:
Cash flow from operating activities
–Investing activities attributable to operating activities
</t>
    </r>
    <r>
      <rPr>
        <b/>
        <sz val="11"/>
        <color theme="1"/>
        <rFont val="Calibri"/>
        <family val="2"/>
        <scheme val="minor"/>
      </rPr>
      <t>= Net cash flow</t>
    </r>
  </si>
  <si>
    <r>
      <t xml:space="preserve">
The research and development ratio expresses Audi’s innovative strength and also ensures that it maintains competitive cost structures. 
</t>
    </r>
    <r>
      <rPr>
        <b/>
        <sz val="11"/>
        <color theme="1"/>
        <rFont val="Calibri"/>
        <family val="2"/>
        <scheme val="minor"/>
      </rPr>
      <t>Research and development ratio</t>
    </r>
    <r>
      <rPr>
        <sz val="11"/>
        <color theme="1"/>
        <rFont val="Calibri"/>
        <family val="2"/>
        <scheme val="minor"/>
      </rPr>
      <t xml:space="preserve"> = Research and development activities / Revenue
</t>
    </r>
  </si>
  <si>
    <r>
      <t xml:space="preserve">The ratio of capex is another indicator of the Audi Group’s competitiveness. 
</t>
    </r>
    <r>
      <rPr>
        <b/>
        <sz val="11"/>
        <color theme="1"/>
        <rFont val="Calibri"/>
        <family val="2"/>
        <scheme val="minor"/>
      </rPr>
      <t>Capex ratio</t>
    </r>
    <r>
      <rPr>
        <sz val="11"/>
        <color theme="1"/>
        <rFont val="Calibri"/>
        <family val="2"/>
        <scheme val="minor"/>
      </rPr>
      <t xml:space="preserve"> = Capex according to cash flow statement / Revenue
Capex includes investments in property, plant and equipment, investment property and other intangible assets according to the cash flow statement. Here, capital investment in essence comprises financial resources for modernizing and expanding our range of products and services, for optimizing our capacities and for improving the Audi Group’s production processes. Investment decisions are requested by the specialist areas, then scrutinized and prioritized by Investment Controlling and the “Investment Group” corporate committee. Major decisions affecting investment policy are also approved by the Company’s Supervisory Board. </t>
    </r>
  </si>
  <si>
    <t>Further performance indicators</t>
  </si>
  <si>
    <t>Capitalization ratio</t>
  </si>
  <si>
    <t xml:space="preserve">
The capitalization ratio expresses capitalized development costs in relation to total research and development activities. 
</t>
  </si>
  <si>
    <t>Gross margin</t>
  </si>
  <si>
    <t xml:space="preserve">
The gross margin evaluates the percentage of gross profit in relation to revenue of the period. The gross margin provides details about the profatibility after cost of goods sold.
</t>
  </si>
  <si>
    <t>Equity ratio</t>
  </si>
  <si>
    <t xml:space="preserve">
The equity ratio shows the percentage amount of equity in relation to balance sheet total at the reporting date. This ratio is an indicator for the stability and financial capacity of the company and shows the level of financial independency. 
</t>
  </si>
  <si>
    <t xml:space="preserve">
Net liquidity represents the amount of cash, cash equivalents, securities, loan receivables and fixed deposits.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</si>
</sst>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
    <numFmt numFmtId="165" formatCode="0.0"/>
    <numFmt numFmtId="166" formatCode="#,##0.0;\-#,##0.0"/>
    <numFmt numFmtId="167" formatCode="#,##0.0"/>
    <numFmt numFmtId="168" formatCode="###.000"/>
    <numFmt numFmtId="169" formatCode="0.0;\−\ 0.0;\−"/>
    <numFmt numFmtId="170" formatCode="#,##0,,;\−\ #,##0,,;\−"/>
    <numFmt numFmtId="171" formatCode="###,000"/>
    <numFmt numFmtId="172" formatCode="###,###,##0.0;\ \–###,###,##0.0;\ \–"/>
    <numFmt numFmtId="173" formatCode="0.0;\−0.0;\−"/>
    <numFmt numFmtId="174" formatCode="#,##0.0000;\-#,##0.0000"/>
  </numFmts>
  <fonts count="46">
    <font>
      <sz val="11"/>
      <color theme="1"/>
      <name val="Calibri"/>
      <family val="2"/>
      <scheme val="minor"/>
    </font>
    <font>
      <sz val="12"/>
      <color theme="0"/>
      <name val="Audi Type Extended"/>
      <family val="2"/>
    </font>
    <font>
      <u/>
      <sz val="11"/>
      <color theme="10"/>
      <name val="Calibri"/>
      <family val="2"/>
      <scheme val="minor"/>
    </font>
    <font>
      <sz val="11"/>
      <color theme="1"/>
      <name val="Calibri"/>
      <family val="2"/>
      <scheme val="minor"/>
    </font>
    <font>
      <b/>
      <sz val="11"/>
      <color theme="1"/>
      <name val="Calibri"/>
      <family val="2"/>
      <scheme val="minor"/>
    </font>
    <font>
      <b/>
      <sz val="11"/>
      <color rgb="FFC00000"/>
      <name val="Audi Type Extended"/>
      <family val="2"/>
    </font>
    <font>
      <b/>
      <sz val="10"/>
      <color theme="1"/>
      <name val="Audi Type"/>
      <family val="2"/>
    </font>
    <font>
      <sz val="10"/>
      <color theme="1"/>
      <name val="Audi Type"/>
      <family val="2"/>
    </font>
    <font>
      <b/>
      <sz val="10"/>
      <name val="Audi Type"/>
      <family val="2"/>
    </font>
    <font>
      <sz val="10"/>
      <name val="Audi Type"/>
      <family val="2"/>
    </font>
    <font>
      <sz val="10"/>
      <color theme="0" tint="-0.249977111117893"/>
      <name val="Audi Type"/>
      <family val="2"/>
    </font>
    <font>
      <sz val="8"/>
      <color theme="1"/>
      <name val="Audi Type"/>
      <family val="2"/>
    </font>
    <font>
      <i/>
      <sz val="10"/>
      <color theme="1"/>
      <name val="Audi Type"/>
      <family val="2"/>
    </font>
    <font>
      <b/>
      <vertAlign val="superscript"/>
      <sz val="10"/>
      <color theme="1"/>
      <name val="Audi Type"/>
      <family val="2"/>
    </font>
    <font>
      <vertAlign val="superscript"/>
      <sz val="10"/>
      <color theme="1"/>
      <name val="Audi Type"/>
      <family val="2"/>
    </font>
    <font>
      <sz val="11"/>
      <color rgb="FF7030A0"/>
      <name val="Calibri"/>
      <family val="2"/>
      <scheme val="minor"/>
    </font>
    <font>
      <b/>
      <sz val="11"/>
      <color rgb="FF7030A0"/>
      <name val="Calibri"/>
      <family val="2"/>
      <scheme val="minor"/>
    </font>
    <font>
      <b/>
      <i/>
      <sz val="10"/>
      <color theme="1"/>
      <name val="Audi Type"/>
      <family val="2"/>
    </font>
    <font>
      <b/>
      <sz val="10"/>
      <color rgb="FFC00000"/>
      <name val="Audi Type"/>
      <family val="2"/>
    </font>
    <font>
      <sz val="10"/>
      <color rgb="FFC00000"/>
      <name val="Audi Type"/>
      <family val="2"/>
    </font>
    <font>
      <sz val="10"/>
      <color rgb="FFFF0000"/>
      <name val="Audi Type"/>
      <family val="2"/>
    </font>
    <font>
      <b/>
      <sz val="10"/>
      <color rgb="FFFF0000"/>
      <name val="Audi Type"/>
      <family val="2"/>
    </font>
    <font>
      <sz val="8"/>
      <color rgb="FFFFFFFF"/>
      <name val="Calibri"/>
      <family val="2"/>
    </font>
    <font>
      <sz val="11"/>
      <color rgb="FFFF0000"/>
      <name val="Calibri"/>
      <family val="2"/>
      <scheme val="minor"/>
    </font>
    <font>
      <sz val="10"/>
      <color rgb="FF4472C4"/>
      <name val="Audi Type"/>
      <family val="2"/>
    </font>
    <font>
      <sz val="10"/>
      <color indexed="8"/>
      <name val="Audi Type"/>
      <family val="2"/>
    </font>
    <font>
      <vertAlign val="superscript"/>
      <sz val="10"/>
      <color rgb="FF000000"/>
      <name val="Audi Type"/>
      <family val="2"/>
    </font>
    <font>
      <b/>
      <sz val="10"/>
      <color indexed="8"/>
      <name val="Audi Type"/>
      <family val="2"/>
    </font>
    <font>
      <sz val="8"/>
      <name val="Audi Type Extended"/>
      <family val="2"/>
    </font>
    <font>
      <sz val="8"/>
      <name val="Audi Type"/>
      <family val="2"/>
    </font>
    <font>
      <sz val="8"/>
      <color rgb="FF1F497D"/>
      <name val="Verdana"/>
      <family val="2"/>
    </font>
    <font>
      <sz val="8"/>
      <name val="Calibri"/>
      <family val="2"/>
      <scheme val="minor"/>
    </font>
    <font>
      <b/>
      <sz val="11"/>
      <color theme="9"/>
      <name val="Audi Type Extended"/>
      <family val="2"/>
    </font>
    <font>
      <b/>
      <vertAlign val="superscript"/>
      <sz val="11"/>
      <color theme="9"/>
      <name val="Audi Type Extended"/>
      <family val="2"/>
    </font>
    <font>
      <sz val="10"/>
      <color theme="9"/>
      <name val="Audi Type"/>
      <family val="2"/>
    </font>
    <font>
      <sz val="11"/>
      <color theme="9"/>
      <name val="Calibri"/>
      <family val="2"/>
      <scheme val="minor"/>
    </font>
    <font>
      <sz val="10"/>
      <color theme="1"/>
      <name val="Calibri"/>
      <family val="2"/>
    </font>
    <font>
      <sz val="11"/>
      <color theme="9"/>
      <name val="Audi Type Extended"/>
      <family val="2"/>
    </font>
    <font>
      <b/>
      <sz val="10"/>
      <color theme="0"/>
      <name val="Audi Type"/>
      <family val="2"/>
    </font>
    <font>
      <sz val="10"/>
      <color theme="0"/>
      <name val="Audi Type"/>
      <family val="2"/>
    </font>
    <font>
      <sz val="10"/>
      <color theme="5"/>
      <name val="Audi Type"/>
      <family val="2"/>
    </font>
    <font>
      <sz val="10"/>
      <color theme="1"/>
      <name val="Audi Type"/>
    </font>
    <font>
      <sz val="10"/>
      <name val="Audi Type"/>
    </font>
    <font>
      <b/>
      <sz val="10"/>
      <name val="Audi Type"/>
    </font>
    <font>
      <b/>
      <sz val="10"/>
      <color theme="1"/>
      <name val="Audi Type"/>
    </font>
    <font>
      <b/>
      <sz val="10"/>
      <color rgb="FFFF0000"/>
      <name val="Audi Type"/>
    </font>
  </fonts>
  <fills count="6">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BB0A30"/>
        <bgColor rgb="FF000000"/>
      </patternFill>
    </fill>
    <fill>
      <patternFill patternType="solid">
        <fgColor theme="1"/>
        <bgColor indexed="64"/>
      </patternFill>
    </fill>
  </fills>
  <borders count="48">
    <border>
      <left/>
      <right/>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auto="1"/>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theme="0"/>
      </right>
      <top style="thin">
        <color indexed="64"/>
      </top>
      <bottom style="thin">
        <color indexed="64"/>
      </bottom>
      <diagonal/>
    </border>
    <border>
      <left/>
      <right/>
      <top/>
      <bottom style="medium">
        <color indexed="64"/>
      </bottom>
      <diagonal/>
    </border>
    <border>
      <left/>
      <right/>
      <top/>
      <bottom style="thin">
        <color theme="0"/>
      </bottom>
      <diagonal/>
    </border>
    <border>
      <left/>
      <right/>
      <top style="thin">
        <color indexed="64"/>
      </top>
      <bottom/>
      <diagonal/>
    </border>
    <border>
      <left/>
      <right style="thin">
        <color theme="0"/>
      </right>
      <top/>
      <bottom style="thin">
        <color theme="0"/>
      </bottom>
      <diagonal/>
    </border>
    <border>
      <left style="thin">
        <color rgb="FFF2F2F2"/>
      </left>
      <right style="thin">
        <color rgb="FFF2F2F2"/>
      </right>
      <top style="thin">
        <color rgb="FFF2F2F2"/>
      </top>
      <bottom style="thin">
        <color rgb="FFF2F2F2"/>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right/>
      <top style="thin">
        <color theme="1"/>
      </top>
      <bottom style="thin">
        <color theme="1"/>
      </bottom>
      <diagonal/>
    </border>
    <border>
      <left/>
      <right/>
      <top/>
      <bottom style="thin">
        <color theme="1"/>
      </bottom>
      <diagonal/>
    </border>
    <border>
      <left/>
      <right/>
      <top style="thin">
        <color theme="5"/>
      </top>
      <bottom style="thin">
        <color theme="5"/>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5"/>
      </bottom>
      <diagonal/>
    </border>
    <border>
      <left/>
      <right/>
      <top style="thin">
        <color indexed="64"/>
      </top>
      <bottom style="medium">
        <color indexed="64"/>
      </bottom>
      <diagonal/>
    </border>
    <border>
      <left/>
      <right/>
      <top style="thin">
        <color indexed="64"/>
      </top>
      <bottom style="thin">
        <color theme="5"/>
      </bottom>
      <diagonal/>
    </border>
    <border>
      <left/>
      <right/>
      <top style="thin">
        <color theme="1"/>
      </top>
      <bottom style="thin">
        <color indexed="64"/>
      </bottom>
      <diagonal/>
    </border>
    <border>
      <left/>
      <right/>
      <top style="thin">
        <color theme="5"/>
      </top>
      <bottom/>
      <diagonal/>
    </border>
    <border>
      <left/>
      <right/>
      <top style="thin">
        <color theme="1"/>
      </top>
      <bottom style="thin">
        <color theme="5"/>
      </bottom>
      <diagonal/>
    </border>
    <border>
      <left/>
      <right/>
      <top style="thin">
        <color theme="5"/>
      </top>
      <bottom style="thin">
        <color theme="1"/>
      </bottom>
      <diagonal/>
    </border>
    <border>
      <left style="thin">
        <color theme="0"/>
      </left>
      <right style="thin">
        <color theme="0"/>
      </right>
      <top style="thin">
        <color theme="0"/>
      </top>
      <bottom/>
      <diagonal/>
    </border>
    <border>
      <left/>
      <right/>
      <top style="thin">
        <color theme="0"/>
      </top>
      <bottom/>
      <diagonal/>
    </border>
    <border>
      <left style="thin">
        <color theme="0"/>
      </left>
      <right style="thin">
        <color theme="0"/>
      </right>
      <top style="thin">
        <color theme="0"/>
      </top>
      <bottom style="medium">
        <color indexed="64"/>
      </bottom>
      <diagonal/>
    </border>
    <border>
      <left style="thin">
        <color theme="0"/>
      </left>
      <right/>
      <top style="thin">
        <color theme="0"/>
      </top>
      <bottom style="thin">
        <color theme="0"/>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style="thin">
        <color theme="0"/>
      </left>
      <right style="thin">
        <color theme="0"/>
      </right>
      <top style="thin">
        <color theme="0"/>
      </top>
      <bottom style="thin">
        <color indexed="64"/>
      </bottom>
      <diagonal/>
    </border>
    <border>
      <left/>
      <right style="thin">
        <color theme="0"/>
      </right>
      <top style="thin">
        <color theme="0"/>
      </top>
      <bottom style="thin">
        <color indexed="64"/>
      </bottom>
      <diagonal/>
    </border>
    <border>
      <left/>
      <right style="thin">
        <color theme="0"/>
      </right>
      <top style="thin">
        <color auto="1"/>
      </top>
      <bottom/>
      <diagonal/>
    </border>
    <border>
      <left style="thin">
        <color theme="0"/>
      </left>
      <right style="thin">
        <color theme="0"/>
      </right>
      <top style="thin">
        <color auto="1"/>
      </top>
      <bottom/>
      <diagonal/>
    </border>
    <border>
      <left/>
      <right style="thin">
        <color theme="0"/>
      </right>
      <top/>
      <bottom style="thin">
        <color auto="1"/>
      </bottom>
      <diagonal/>
    </border>
    <border>
      <left style="thin">
        <color theme="0"/>
      </left>
      <right style="thin">
        <color theme="0"/>
      </right>
      <top/>
      <bottom/>
      <diagonal/>
    </border>
    <border>
      <left/>
      <right style="thin">
        <color theme="0"/>
      </right>
      <top style="thin">
        <color theme="0"/>
      </top>
      <bottom/>
      <diagonal/>
    </border>
    <border>
      <left/>
      <right style="thin">
        <color theme="0"/>
      </right>
      <top style="medium">
        <color indexed="64"/>
      </top>
      <bottom style="thin">
        <color indexed="64"/>
      </bottom>
      <diagonal/>
    </border>
  </borders>
  <cellStyleXfs count="6">
    <xf numFmtId="0" fontId="0" fillId="0" borderId="0"/>
    <xf numFmtId="0" fontId="2" fillId="0" borderId="0" applyNumberFormat="0" applyFill="0" applyBorder="0" applyAlignment="0" applyProtection="0"/>
    <xf numFmtId="9" fontId="3" fillId="0" borderId="0" applyFont="0" applyFill="0" applyBorder="0" applyAlignment="0" applyProtection="0"/>
    <xf numFmtId="168" fontId="22" fillId="4" borderId="12" applyNumberFormat="0" applyAlignment="0" applyProtection="0">
      <alignment horizontal="right" vertical="center"/>
      <protection locked="0"/>
    </xf>
    <xf numFmtId="171" fontId="30" fillId="0" borderId="13" applyNumberFormat="0" applyProtection="0">
      <alignment horizontal="right" vertical="center"/>
    </xf>
    <xf numFmtId="0" fontId="3" fillId="0" borderId="0"/>
  </cellStyleXfs>
  <cellXfs count="428">
    <xf numFmtId="0" fontId="0" fillId="0" borderId="0" xfId="0"/>
    <xf numFmtId="0" fontId="0" fillId="2" borderId="0" xfId="0" applyFill="1"/>
    <xf numFmtId="0" fontId="0" fillId="3" borderId="0" xfId="0" applyFill="1"/>
    <xf numFmtId="0" fontId="1" fillId="3" borderId="0" xfId="1" applyFont="1" applyFill="1"/>
    <xf numFmtId="0" fontId="4" fillId="2" borderId="0" xfId="0" applyFont="1" applyFill="1"/>
    <xf numFmtId="0" fontId="0" fillId="2" borderId="10" xfId="0" applyFill="1" applyBorder="1"/>
    <xf numFmtId="0" fontId="0" fillId="2" borderId="5" xfId="0" applyFill="1" applyBorder="1"/>
    <xf numFmtId="0" fontId="15" fillId="2" borderId="0" xfId="0" applyFont="1" applyFill="1"/>
    <xf numFmtId="0" fontId="15" fillId="2" borderId="0" xfId="0" applyFont="1" applyFill="1" applyAlignment="1">
      <alignment vertical="center"/>
    </xf>
    <xf numFmtId="0" fontId="16" fillId="2" borderId="0" xfId="0" applyFont="1" applyFill="1" applyAlignment="1">
      <alignment vertical="center"/>
    </xf>
    <xf numFmtId="0" fontId="16" fillId="2" borderId="0" xfId="0" applyFont="1" applyFill="1"/>
    <xf numFmtId="0" fontId="23" fillId="3" borderId="0" xfId="0" applyFont="1" applyFill="1"/>
    <xf numFmtId="0" fontId="7" fillId="0" borderId="4" xfId="0" applyFont="1" applyBorder="1" applyAlignment="1" applyProtection="1">
      <alignment wrapText="1"/>
      <protection hidden="1"/>
    </xf>
    <xf numFmtId="165" fontId="8" fillId="0" borderId="0" xfId="0" applyNumberFormat="1" applyFont="1" applyAlignment="1">
      <alignment wrapText="1"/>
    </xf>
    <xf numFmtId="0" fontId="32" fillId="2" borderId="1" xfId="0" applyFont="1" applyFill="1" applyBorder="1"/>
    <xf numFmtId="166" fontId="34" fillId="0" borderId="0" xfId="0" applyNumberFormat="1" applyFont="1" applyAlignment="1" applyProtection="1">
      <alignment horizontal="right" vertical="center"/>
      <protection hidden="1"/>
    </xf>
    <xf numFmtId="0" fontId="32" fillId="2" borderId="1" xfId="0" applyFont="1" applyFill="1" applyBorder="1" applyAlignment="1">
      <alignment horizontal="left"/>
    </xf>
    <xf numFmtId="0" fontId="37" fillId="2" borderId="0" xfId="0" applyFont="1" applyFill="1"/>
    <xf numFmtId="0" fontId="7" fillId="0" borderId="2" xfId="0" applyFont="1" applyBorder="1" applyAlignment="1" applyProtection="1">
      <alignment horizontal="right"/>
      <protection hidden="1"/>
    </xf>
    <xf numFmtId="0" fontId="6" fillId="0" borderId="0" xfId="0" applyFont="1"/>
    <xf numFmtId="0" fontId="7" fillId="0" borderId="0" xfId="0" applyFont="1"/>
    <xf numFmtId="0" fontId="6" fillId="0" borderId="0" xfId="0" applyFont="1" applyAlignment="1">
      <alignment horizontal="center"/>
    </xf>
    <xf numFmtId="0" fontId="0" fillId="0" borderId="19" xfId="0" applyBorder="1"/>
    <xf numFmtId="0" fontId="0" fillId="0" borderId="20" xfId="0" applyBorder="1"/>
    <xf numFmtId="37" fontId="8" fillId="0" borderId="5" xfId="0" applyNumberFormat="1" applyFont="1" applyBorder="1" applyAlignment="1" applyProtection="1">
      <alignment horizontal="right"/>
      <protection hidden="1"/>
    </xf>
    <xf numFmtId="169" fontId="8" fillId="0" borderId="0" xfId="0" quotePrefix="1" applyNumberFormat="1" applyFont="1" applyAlignment="1">
      <alignment horizontal="right"/>
    </xf>
    <xf numFmtId="169" fontId="8" fillId="0" borderId="19" xfId="0" quotePrefix="1" applyNumberFormat="1" applyFont="1" applyBorder="1" applyAlignment="1">
      <alignment horizontal="right"/>
    </xf>
    <xf numFmtId="169" fontId="8" fillId="0" borderId="20" xfId="0" quotePrefix="1" applyNumberFormat="1" applyFont="1" applyBorder="1" applyAlignment="1">
      <alignment horizontal="right"/>
    </xf>
    <xf numFmtId="37" fontId="6" fillId="0" borderId="5" xfId="0" applyNumberFormat="1" applyFont="1" applyBorder="1" applyAlignment="1" applyProtection="1">
      <alignment horizontal="right"/>
      <protection hidden="1"/>
    </xf>
    <xf numFmtId="0" fontId="8" fillId="0" borderId="0" xfId="0" quotePrefix="1" applyFont="1" applyAlignment="1">
      <alignment horizontal="right" wrapText="1"/>
    </xf>
    <xf numFmtId="0" fontId="21" fillId="0" borderId="0" xfId="0" applyFont="1" applyAlignment="1">
      <alignment horizontal="center"/>
    </xf>
    <xf numFmtId="0" fontId="9" fillId="0" borderId="0" xfId="0" applyFont="1" applyAlignment="1">
      <alignment wrapText="1"/>
    </xf>
    <xf numFmtId="0" fontId="8" fillId="0" borderId="21" xfId="0" quotePrefix="1" applyFont="1" applyBorder="1" applyAlignment="1">
      <alignment horizontal="right" wrapText="1"/>
    </xf>
    <xf numFmtId="165" fontId="8" fillId="0" borderId="5" xfId="0" applyNumberFormat="1" applyFont="1" applyBorder="1" applyAlignment="1">
      <alignment wrapText="1"/>
    </xf>
    <xf numFmtId="0" fontId="21" fillId="0" borderId="5" xfId="0" applyFont="1" applyBorder="1" applyAlignment="1">
      <alignment horizontal="center"/>
    </xf>
    <xf numFmtId="0" fontId="9" fillId="0" borderId="5" xfId="0" applyFont="1" applyBorder="1" applyAlignment="1">
      <alignment wrapText="1"/>
    </xf>
    <xf numFmtId="167" fontId="8" fillId="0" borderId="5" xfId="0" quotePrefix="1" applyNumberFormat="1" applyFont="1" applyBorder="1" applyAlignment="1">
      <alignment horizontal="right" wrapText="1"/>
    </xf>
    <xf numFmtId="167" fontId="8" fillId="0" borderId="22" xfId="0" quotePrefix="1" applyNumberFormat="1" applyFont="1" applyBorder="1" applyAlignment="1">
      <alignment horizontal="right" wrapText="1"/>
    </xf>
    <xf numFmtId="0" fontId="32" fillId="0" borderId="0" xfId="0" applyFont="1"/>
    <xf numFmtId="0" fontId="6" fillId="0" borderId="0" xfId="0" applyFont="1" applyAlignment="1">
      <alignment horizontal="left"/>
    </xf>
    <xf numFmtId="0" fontId="7" fillId="0" borderId="0" xfId="0" applyFont="1" applyAlignment="1">
      <alignment horizontal="center"/>
    </xf>
    <xf numFmtId="0" fontId="6" fillId="0" borderId="0" xfId="0" applyFont="1" applyAlignment="1">
      <alignment wrapText="1"/>
    </xf>
    <xf numFmtId="3" fontId="8" fillId="0" borderId="0" xfId="0" applyNumberFormat="1" applyFont="1" applyAlignment="1">
      <alignment wrapText="1"/>
    </xf>
    <xf numFmtId="3" fontId="8" fillId="0" borderId="0" xfId="0" applyNumberFormat="1" applyFont="1" applyAlignment="1">
      <alignment horizontal="center"/>
    </xf>
    <xf numFmtId="3" fontId="9" fillId="0" borderId="0" xfId="0" applyNumberFormat="1" applyFont="1" applyAlignment="1">
      <alignment wrapText="1"/>
    </xf>
    <xf numFmtId="37" fontId="8" fillId="0" borderId="0" xfId="0" applyNumberFormat="1" applyFont="1" applyAlignment="1" applyProtection="1">
      <alignment horizontal="right"/>
      <protection hidden="1"/>
    </xf>
    <xf numFmtId="37" fontId="9" fillId="0" borderId="0" xfId="0" applyNumberFormat="1" applyFont="1" applyAlignment="1" applyProtection="1">
      <alignment horizontal="right"/>
      <protection hidden="1"/>
    </xf>
    <xf numFmtId="37" fontId="6" fillId="0" borderId="0" xfId="0" applyNumberFormat="1" applyFont="1" applyAlignment="1" applyProtection="1">
      <alignment horizontal="right"/>
      <protection hidden="1"/>
    </xf>
    <xf numFmtId="0" fontId="7" fillId="0" borderId="0" xfId="0" applyFont="1" applyAlignment="1">
      <alignment wrapText="1"/>
    </xf>
    <xf numFmtId="3" fontId="7" fillId="0" borderId="0" xfId="0" applyNumberFormat="1" applyFont="1" applyAlignment="1">
      <alignment wrapText="1"/>
    </xf>
    <xf numFmtId="3" fontId="20" fillId="0" borderId="0" xfId="0" applyNumberFormat="1" applyFont="1" applyAlignment="1">
      <alignment wrapText="1"/>
    </xf>
    <xf numFmtId="3" fontId="21" fillId="0" borderId="0" xfId="0" applyNumberFormat="1" applyFont="1" applyAlignment="1">
      <alignment horizontal="center"/>
    </xf>
    <xf numFmtId="0" fontId="20" fillId="0" borderId="0" xfId="0" applyFont="1" applyAlignment="1">
      <alignment wrapText="1"/>
    </xf>
    <xf numFmtId="0" fontId="6" fillId="0" borderId="8" xfId="0" applyFont="1" applyBorder="1" applyAlignment="1">
      <alignment horizontal="center"/>
    </xf>
    <xf numFmtId="0" fontId="7" fillId="0" borderId="8" xfId="0" applyFont="1" applyBorder="1" applyAlignment="1">
      <alignment horizontal="center"/>
    </xf>
    <xf numFmtId="0" fontId="6" fillId="0" borderId="5" xfId="0" applyFont="1" applyBorder="1" applyAlignment="1">
      <alignment wrapText="1"/>
    </xf>
    <xf numFmtId="0" fontId="6" fillId="0" borderId="23" xfId="0" applyFont="1" applyBorder="1" applyAlignment="1">
      <alignment wrapText="1"/>
    </xf>
    <xf numFmtId="3" fontId="8" fillId="0" borderId="23" xfId="0" applyNumberFormat="1" applyFont="1" applyBorder="1" applyAlignment="1">
      <alignment wrapText="1"/>
    </xf>
    <xf numFmtId="3" fontId="9" fillId="0" borderId="23" xfId="0" applyNumberFormat="1" applyFont="1" applyBorder="1" applyAlignment="1">
      <alignment wrapText="1"/>
    </xf>
    <xf numFmtId="37" fontId="8" fillId="0" borderId="23" xfId="0" applyNumberFormat="1" applyFont="1" applyBorder="1" applyAlignment="1" applyProtection="1">
      <alignment horizontal="right"/>
      <protection hidden="1"/>
    </xf>
    <xf numFmtId="37" fontId="9" fillId="0" borderId="23" xfId="0" applyNumberFormat="1" applyFont="1" applyBorder="1" applyAlignment="1" applyProtection="1">
      <alignment horizontal="right"/>
      <protection hidden="1"/>
    </xf>
    <xf numFmtId="167" fontId="8" fillId="0" borderId="23" xfId="0" applyNumberFormat="1" applyFont="1" applyBorder="1" applyAlignment="1">
      <alignment wrapText="1"/>
    </xf>
    <xf numFmtId="167" fontId="8" fillId="0" borderId="0" xfId="0" applyNumberFormat="1" applyFont="1" applyAlignment="1">
      <alignment horizontal="center"/>
    </xf>
    <xf numFmtId="167" fontId="9" fillId="0" borderId="23" xfId="0" applyNumberFormat="1" applyFont="1" applyBorder="1" applyAlignment="1">
      <alignment wrapText="1"/>
    </xf>
    <xf numFmtId="167" fontId="8" fillId="0" borderId="0" xfId="0" quotePrefix="1" applyNumberFormat="1" applyFont="1" applyAlignment="1">
      <alignment horizontal="right"/>
    </xf>
    <xf numFmtId="167" fontId="8" fillId="0" borderId="23" xfId="0" applyNumberFormat="1" applyFont="1" applyBorder="1" applyAlignment="1" applyProtection="1">
      <alignment horizontal="right"/>
      <protection hidden="1"/>
    </xf>
    <xf numFmtId="167" fontId="9" fillId="0" borderId="23" xfId="0" applyNumberFormat="1" applyFont="1" applyBorder="1" applyAlignment="1" applyProtection="1">
      <alignment horizontal="right"/>
      <protection hidden="1"/>
    </xf>
    <xf numFmtId="167" fontId="20" fillId="0" borderId="0" xfId="0" applyNumberFormat="1" applyFont="1" applyAlignment="1">
      <alignment wrapText="1"/>
    </xf>
    <xf numFmtId="167" fontId="21" fillId="0" borderId="0" xfId="0" applyNumberFormat="1" applyFont="1" applyAlignment="1">
      <alignment horizontal="center"/>
    </xf>
    <xf numFmtId="167" fontId="9" fillId="0" borderId="0" xfId="0" applyNumberFormat="1" applyFont="1" applyAlignment="1">
      <alignment wrapText="1"/>
    </xf>
    <xf numFmtId="167" fontId="0" fillId="0" borderId="0" xfId="0" applyNumberFormat="1"/>
    <xf numFmtId="0" fontId="7" fillId="0" borderId="0" xfId="0" applyFont="1" applyAlignment="1">
      <alignment horizontal="left"/>
    </xf>
    <xf numFmtId="0" fontId="37" fillId="0" borderId="0" xfId="0" applyFont="1"/>
    <xf numFmtId="0" fontId="7" fillId="0" borderId="23" xfId="0" applyFont="1" applyBorder="1" applyAlignment="1">
      <alignment wrapText="1"/>
    </xf>
    <xf numFmtId="0" fontId="38" fillId="5" borderId="17" xfId="0" applyFont="1" applyFill="1" applyBorder="1" applyAlignment="1">
      <alignment horizontal="center"/>
    </xf>
    <xf numFmtId="0" fontId="38" fillId="5" borderId="24" xfId="0" applyFont="1" applyFill="1" applyBorder="1" applyAlignment="1">
      <alignment horizontal="center"/>
    </xf>
    <xf numFmtId="0" fontId="39" fillId="5" borderId="24" xfId="0" applyFont="1" applyFill="1" applyBorder="1" applyAlignment="1">
      <alignment horizontal="center"/>
    </xf>
    <xf numFmtId="0" fontId="38" fillId="5" borderId="18" xfId="0" applyFont="1" applyFill="1" applyBorder="1" applyAlignment="1">
      <alignment horizontal="center"/>
    </xf>
    <xf numFmtId="0" fontId="38" fillId="5" borderId="10" xfId="0" applyFont="1" applyFill="1" applyBorder="1" applyAlignment="1">
      <alignment horizontal="center"/>
    </xf>
    <xf numFmtId="0" fontId="6" fillId="0" borderId="3" xfId="0" applyFont="1" applyBorder="1" applyProtection="1">
      <protection hidden="1"/>
    </xf>
    <xf numFmtId="0" fontId="7" fillId="0" borderId="3" xfId="0" applyFont="1" applyBorder="1" applyProtection="1">
      <protection hidden="1"/>
    </xf>
    <xf numFmtId="0" fontId="7" fillId="0" borderId="1" xfId="0" applyFont="1" applyBorder="1" applyProtection="1">
      <protection hidden="1"/>
    </xf>
    <xf numFmtId="0" fontId="7" fillId="0" borderId="0" xfId="0" applyFont="1" applyProtection="1">
      <protection hidden="1"/>
    </xf>
    <xf numFmtId="0" fontId="6" fillId="0" borderId="0" xfId="0" applyFont="1" applyAlignment="1" applyProtection="1">
      <alignment horizontal="center"/>
      <protection hidden="1"/>
    </xf>
    <xf numFmtId="0" fontId="6" fillId="0" borderId="4" xfId="0" applyFont="1" applyBorder="1" applyAlignment="1" applyProtection="1">
      <alignment wrapText="1"/>
      <protection hidden="1"/>
    </xf>
    <xf numFmtId="0" fontId="6" fillId="0" borderId="2" xfId="0" applyFont="1" applyBorder="1" applyAlignment="1" applyProtection="1">
      <alignment horizontal="right"/>
      <protection hidden="1"/>
    </xf>
    <xf numFmtId="166" fontId="8" fillId="0" borderId="0" xfId="0" quotePrefix="1" applyNumberFormat="1" applyFont="1" applyAlignment="1" applyProtection="1">
      <alignment horizontal="right"/>
      <protection hidden="1"/>
    </xf>
    <xf numFmtId="37" fontId="6" fillId="0" borderId="7" xfId="0" applyNumberFormat="1" applyFont="1" applyBorder="1" applyAlignment="1" applyProtection="1">
      <alignment horizontal="right"/>
      <protection hidden="1"/>
    </xf>
    <xf numFmtId="37" fontId="9" fillId="0" borderId="7" xfId="0" applyNumberFormat="1" applyFont="1" applyBorder="1" applyAlignment="1" applyProtection="1">
      <alignment horizontal="right"/>
      <protection hidden="1"/>
    </xf>
    <xf numFmtId="37" fontId="7" fillId="0" borderId="4" xfId="0" applyNumberFormat="1" applyFont="1" applyBorder="1" applyAlignment="1" applyProtection="1">
      <alignment horizontal="right"/>
      <protection hidden="1"/>
    </xf>
    <xf numFmtId="166" fontId="9" fillId="0" borderId="0" xfId="0" quotePrefix="1" applyNumberFormat="1" applyFont="1" applyAlignment="1" applyProtection="1">
      <alignment horizontal="right"/>
      <protection hidden="1"/>
    </xf>
    <xf numFmtId="37" fontId="8" fillId="0" borderId="7" xfId="0" applyNumberFormat="1" applyFont="1" applyBorder="1" applyAlignment="1" applyProtection="1">
      <alignment horizontal="right"/>
      <protection hidden="1"/>
    </xf>
    <xf numFmtId="37" fontId="7" fillId="0" borderId="0" xfId="0" applyNumberFormat="1" applyFont="1" applyAlignment="1" applyProtection="1">
      <alignment horizontal="right"/>
      <protection hidden="1"/>
    </xf>
    <xf numFmtId="0" fontId="6" fillId="0" borderId="1" xfId="0" applyFont="1" applyBorder="1" applyProtection="1">
      <protection hidden="1"/>
    </xf>
    <xf numFmtId="37" fontId="0" fillId="0" borderId="0" xfId="0" applyNumberFormat="1"/>
    <xf numFmtId="0" fontId="0" fillId="0" borderId="0" xfId="0" applyProtection="1">
      <protection hidden="1"/>
    </xf>
    <xf numFmtId="0" fontId="32" fillId="0" borderId="0" xfId="0" applyFont="1" applyProtection="1">
      <protection hidden="1"/>
    </xf>
    <xf numFmtId="0" fontId="6" fillId="0" borderId="0" xfId="0" applyFont="1" applyProtection="1">
      <protection hidden="1"/>
    </xf>
    <xf numFmtId="0" fontId="7" fillId="0" borderId="0" xfId="0" applyFont="1" applyAlignment="1" applyProtection="1">
      <alignment horizontal="center"/>
      <protection hidden="1"/>
    </xf>
    <xf numFmtId="0" fontId="6" fillId="0" borderId="0" xfId="0" applyFont="1" applyAlignment="1" applyProtection="1">
      <alignment wrapText="1"/>
      <protection hidden="1"/>
    </xf>
    <xf numFmtId="0" fontId="6" fillId="0" borderId="0" xfId="0" applyFont="1" applyAlignment="1" applyProtection="1">
      <alignment horizontal="right"/>
      <protection hidden="1"/>
    </xf>
    <xf numFmtId="172" fontId="9" fillId="0" borderId="0" xfId="0" quotePrefix="1" applyNumberFormat="1" applyFont="1" applyAlignment="1" applyProtection="1">
      <alignment horizontal="right"/>
      <protection hidden="1"/>
    </xf>
    <xf numFmtId="0" fontId="7" fillId="0" borderId="0" xfId="0" applyFont="1" applyAlignment="1" applyProtection="1">
      <alignment horizontal="right"/>
      <protection hidden="1"/>
    </xf>
    <xf numFmtId="0" fontId="10" fillId="0" borderId="0" xfId="0" applyFont="1" applyProtection="1">
      <protection hidden="1"/>
    </xf>
    <xf numFmtId="37" fontId="10" fillId="0" borderId="0" xfId="0" applyNumberFormat="1" applyFont="1" applyProtection="1">
      <protection hidden="1"/>
    </xf>
    <xf numFmtId="166" fontId="10" fillId="0" borderId="0" xfId="0" applyNumberFormat="1" applyFont="1" applyProtection="1">
      <protection hidden="1"/>
    </xf>
    <xf numFmtId="0" fontId="11" fillId="0" borderId="0" xfId="0" applyFont="1"/>
    <xf numFmtId="166" fontId="7" fillId="0" borderId="0" xfId="0" applyNumberFormat="1" applyFont="1" applyProtection="1">
      <protection hidden="1"/>
    </xf>
    <xf numFmtId="166" fontId="6" fillId="0" borderId="0" xfId="0" applyNumberFormat="1" applyFont="1" applyProtection="1">
      <protection hidden="1"/>
    </xf>
    <xf numFmtId="164" fontId="0" fillId="0" borderId="0" xfId="2" applyNumberFormat="1" applyFont="1" applyFill="1" applyBorder="1"/>
    <xf numFmtId="37" fontId="7" fillId="0" borderId="5" xfId="0" applyNumberFormat="1" applyFont="1" applyBorder="1" applyAlignment="1" applyProtection="1">
      <alignment horizontal="right"/>
      <protection hidden="1"/>
    </xf>
    <xf numFmtId="172" fontId="9" fillId="0" borderId="5" xfId="0" quotePrefix="1" applyNumberFormat="1" applyFont="1" applyBorder="1" applyAlignment="1" applyProtection="1">
      <alignment horizontal="right"/>
      <protection hidden="1"/>
    </xf>
    <xf numFmtId="37" fontId="9" fillId="0" borderId="25" xfId="0" applyNumberFormat="1" applyFont="1" applyBorder="1" applyAlignment="1" applyProtection="1">
      <alignment horizontal="right"/>
      <protection hidden="1"/>
    </xf>
    <xf numFmtId="37" fontId="7" fillId="0" borderId="25" xfId="0" applyNumberFormat="1" applyFont="1" applyBorder="1" applyAlignment="1" applyProtection="1">
      <alignment horizontal="right"/>
      <protection hidden="1"/>
    </xf>
    <xf numFmtId="37" fontId="9" fillId="0" borderId="16" xfId="0" applyNumberFormat="1" applyFont="1" applyBorder="1" applyAlignment="1" applyProtection="1">
      <alignment horizontal="right"/>
      <protection hidden="1"/>
    </xf>
    <xf numFmtId="37" fontId="7" fillId="0" borderId="16" xfId="0" applyNumberFormat="1" applyFont="1" applyBorder="1" applyAlignment="1" applyProtection="1">
      <alignment horizontal="right"/>
      <protection hidden="1"/>
    </xf>
    <xf numFmtId="172" fontId="9" fillId="0" borderId="16" xfId="0" quotePrefix="1" applyNumberFormat="1" applyFont="1" applyBorder="1" applyAlignment="1" applyProtection="1">
      <alignment horizontal="right"/>
      <protection hidden="1"/>
    </xf>
    <xf numFmtId="37" fontId="7" fillId="0" borderId="27" xfId="0" applyNumberFormat="1" applyFont="1" applyBorder="1" applyAlignment="1" applyProtection="1">
      <alignment horizontal="right"/>
      <protection hidden="1"/>
    </xf>
    <xf numFmtId="172" fontId="9" fillId="0" borderId="27" xfId="0" quotePrefix="1" applyNumberFormat="1" applyFont="1" applyBorder="1" applyAlignment="1" applyProtection="1">
      <alignment horizontal="right"/>
      <protection hidden="1"/>
    </xf>
    <xf numFmtId="0" fontId="6" fillId="0" borderId="26" xfId="0" applyFont="1" applyBorder="1" applyAlignment="1" applyProtection="1">
      <alignment wrapText="1"/>
      <protection hidden="1"/>
    </xf>
    <xf numFmtId="37" fontId="8" fillId="0" borderId="26" xfId="0" applyNumberFormat="1" applyFont="1" applyBorder="1" applyAlignment="1" applyProtection="1">
      <alignment horizontal="right"/>
      <protection hidden="1"/>
    </xf>
    <xf numFmtId="37" fontId="6" fillId="0" borderId="26" xfId="0" applyNumberFormat="1" applyFont="1" applyBorder="1" applyAlignment="1" applyProtection="1">
      <alignment horizontal="right"/>
      <protection hidden="1"/>
    </xf>
    <xf numFmtId="37" fontId="7" fillId="0" borderId="26" xfId="0" applyNumberFormat="1" applyFont="1" applyBorder="1" applyAlignment="1" applyProtection="1">
      <alignment horizontal="right"/>
      <protection hidden="1"/>
    </xf>
    <xf numFmtId="0" fontId="6" fillId="0" borderId="19" xfId="0" applyFont="1" applyBorder="1" applyAlignment="1" applyProtection="1">
      <alignment horizontal="center"/>
      <protection hidden="1"/>
    </xf>
    <xf numFmtId="0" fontId="6" fillId="0" borderId="19" xfId="0" applyFont="1" applyBorder="1" applyAlignment="1" applyProtection="1">
      <alignment horizontal="right"/>
      <protection hidden="1"/>
    </xf>
    <xf numFmtId="0" fontId="7" fillId="0" borderId="19" xfId="0" applyFont="1" applyBorder="1" applyAlignment="1" applyProtection="1">
      <alignment horizontal="right"/>
      <protection hidden="1"/>
    </xf>
    <xf numFmtId="0" fontId="10" fillId="0" borderId="21" xfId="0" applyFont="1" applyBorder="1" applyProtection="1">
      <protection hidden="1"/>
    </xf>
    <xf numFmtId="37" fontId="10" fillId="0" borderId="5" xfId="0" applyNumberFormat="1" applyFont="1" applyBorder="1" applyProtection="1">
      <protection hidden="1"/>
    </xf>
    <xf numFmtId="0" fontId="10" fillId="0" borderId="5" xfId="0" applyFont="1" applyBorder="1" applyProtection="1">
      <protection hidden="1"/>
    </xf>
    <xf numFmtId="166" fontId="10" fillId="0" borderId="5" xfId="0" applyNumberFormat="1" applyFont="1" applyBorder="1" applyProtection="1">
      <protection hidden="1"/>
    </xf>
    <xf numFmtId="0" fontId="0" fillId="0" borderId="22" xfId="0" applyBorder="1"/>
    <xf numFmtId="0" fontId="0" fillId="0" borderId="21" xfId="0" applyBorder="1" applyProtection="1">
      <protection hidden="1"/>
    </xf>
    <xf numFmtId="0" fontId="0" fillId="0" borderId="5" xfId="0" applyBorder="1" applyProtection="1">
      <protection hidden="1"/>
    </xf>
    <xf numFmtId="0" fontId="0" fillId="0" borderId="0" xfId="0" applyAlignment="1" applyProtection="1">
      <alignment horizontal="right"/>
      <protection hidden="1"/>
    </xf>
    <xf numFmtId="0" fontId="9" fillId="0" borderId="0" xfId="0" applyFont="1" applyAlignment="1" applyProtection="1">
      <alignment horizontal="right"/>
      <protection hidden="1"/>
    </xf>
    <xf numFmtId="37" fontId="9" fillId="0" borderId="6" xfId="4" applyNumberFormat="1" applyFont="1" applyBorder="1">
      <alignment horizontal="right" vertical="center"/>
    </xf>
    <xf numFmtId="0" fontId="20" fillId="0" borderId="0" xfId="0" applyFont="1" applyAlignment="1" applyProtection="1">
      <alignment horizontal="right"/>
      <protection hidden="1"/>
    </xf>
    <xf numFmtId="0" fontId="9" fillId="0" borderId="2" xfId="0" applyFont="1" applyBorder="1" applyAlignment="1" applyProtection="1">
      <alignment horizontal="right"/>
      <protection hidden="1"/>
    </xf>
    <xf numFmtId="0" fontId="4" fillId="0" borderId="0" xfId="0" applyFont="1" applyAlignment="1" applyProtection="1">
      <alignment horizontal="right"/>
      <protection hidden="1"/>
    </xf>
    <xf numFmtId="37" fontId="4" fillId="0" borderId="0" xfId="0" applyNumberFormat="1" applyFont="1"/>
    <xf numFmtId="0" fontId="4" fillId="0" borderId="0" xfId="0" applyFont="1"/>
    <xf numFmtId="37" fontId="10" fillId="0" borderId="0" xfId="0" applyNumberFormat="1" applyFont="1" applyAlignment="1" applyProtection="1">
      <alignment horizontal="right"/>
      <protection hidden="1"/>
    </xf>
    <xf numFmtId="166" fontId="9" fillId="0" borderId="0" xfId="0" applyNumberFormat="1" applyFont="1" applyAlignment="1" applyProtection="1">
      <alignment horizontal="right" vertical="center"/>
      <protection hidden="1"/>
    </xf>
    <xf numFmtId="0" fontId="11" fillId="0" borderId="0" xfId="0" applyFont="1" applyAlignment="1" applyProtection="1">
      <alignment vertical="center"/>
      <protection hidden="1"/>
    </xf>
    <xf numFmtId="0" fontId="7" fillId="0" borderId="9" xfId="0" applyFont="1" applyBorder="1" applyProtection="1">
      <protection hidden="1"/>
    </xf>
    <xf numFmtId="0" fontId="21" fillId="0" borderId="0" xfId="0" applyFont="1" applyAlignment="1" applyProtection="1">
      <alignment horizontal="right"/>
      <protection hidden="1"/>
    </xf>
    <xf numFmtId="0" fontId="10" fillId="0" borderId="0" xfId="0" applyFont="1" applyAlignment="1" applyProtection="1">
      <alignment horizontal="right"/>
      <protection hidden="1"/>
    </xf>
    <xf numFmtId="172" fontId="10" fillId="0" borderId="0" xfId="0" applyNumberFormat="1" applyFont="1" applyAlignment="1" applyProtection="1">
      <alignment horizontal="right"/>
      <protection hidden="1"/>
    </xf>
    <xf numFmtId="0" fontId="11" fillId="0" borderId="0" xfId="0" applyFont="1" applyAlignment="1" applyProtection="1">
      <alignment vertical="center" wrapText="1"/>
      <protection hidden="1"/>
    </xf>
    <xf numFmtId="0" fontId="7" fillId="0" borderId="0" xfId="0" applyFont="1" applyAlignment="1" applyProtection="1">
      <alignment vertical="center"/>
      <protection hidden="1"/>
    </xf>
    <xf numFmtId="0" fontId="34" fillId="0" borderId="0" xfId="0" applyFont="1" applyAlignment="1" applyProtection="1">
      <alignment vertical="center"/>
      <protection hidden="1"/>
    </xf>
    <xf numFmtId="0" fontId="35" fillId="0" borderId="0" xfId="0" applyFont="1"/>
    <xf numFmtId="0" fontId="20" fillId="0" borderId="0" xfId="0" applyFont="1" applyAlignment="1" applyProtection="1">
      <alignment vertical="center"/>
      <protection hidden="1"/>
    </xf>
    <xf numFmtId="0" fontId="0" fillId="0" borderId="0" xfId="0" applyAlignment="1" applyProtection="1">
      <alignment vertical="center"/>
      <protection hidden="1"/>
    </xf>
    <xf numFmtId="37" fontId="7" fillId="0" borderId="0" xfId="0" applyNumberFormat="1" applyFont="1" applyAlignment="1" applyProtection="1">
      <alignment vertical="center"/>
      <protection hidden="1"/>
    </xf>
    <xf numFmtId="164" fontId="4" fillId="0" borderId="0" xfId="2" applyNumberFormat="1" applyFont="1" applyFill="1" applyBorder="1"/>
    <xf numFmtId="0" fontId="7" fillId="0" borderId="16" xfId="0" applyFont="1" applyBorder="1" applyAlignment="1" applyProtection="1">
      <alignment horizontal="left" wrapText="1"/>
      <protection hidden="1"/>
    </xf>
    <xf numFmtId="0" fontId="11" fillId="0" borderId="16" xfId="0" applyFont="1" applyBorder="1" applyAlignment="1" applyProtection="1">
      <alignment vertical="center" wrapText="1"/>
      <protection hidden="1"/>
    </xf>
    <xf numFmtId="0" fontId="7" fillId="0" borderId="16" xfId="0" applyFont="1" applyBorder="1" applyAlignment="1" applyProtection="1">
      <alignment vertical="center"/>
      <protection hidden="1"/>
    </xf>
    <xf numFmtId="37" fontId="9" fillId="0" borderId="16" xfId="0" applyNumberFormat="1" applyFont="1" applyBorder="1" applyAlignment="1" applyProtection="1">
      <alignment vertical="center"/>
      <protection hidden="1"/>
    </xf>
    <xf numFmtId="166" fontId="8" fillId="0" borderId="19" xfId="0" quotePrefix="1" applyNumberFormat="1" applyFont="1" applyBorder="1" applyAlignment="1" applyProtection="1">
      <alignment horizontal="right"/>
      <protection hidden="1"/>
    </xf>
    <xf numFmtId="0" fontId="4" fillId="0" borderId="20" xfId="0" applyFont="1" applyBorder="1"/>
    <xf numFmtId="37" fontId="10" fillId="0" borderId="19" xfId="0" applyNumberFormat="1" applyFont="1" applyBorder="1" applyAlignment="1" applyProtection="1">
      <alignment horizontal="right"/>
      <protection hidden="1"/>
    </xf>
    <xf numFmtId="166" fontId="34" fillId="0" borderId="19" xfId="0" applyNumberFormat="1" applyFont="1" applyBorder="1" applyAlignment="1" applyProtection="1">
      <alignment horizontal="right" vertical="center"/>
      <protection hidden="1"/>
    </xf>
    <xf numFmtId="0" fontId="35" fillId="0" borderId="20" xfId="0" applyFont="1" applyBorder="1"/>
    <xf numFmtId="166" fontId="9" fillId="0" borderId="21" xfId="0" applyNumberFormat="1" applyFont="1" applyBorder="1" applyAlignment="1" applyProtection="1">
      <alignment horizontal="right" vertical="center"/>
      <protection hidden="1"/>
    </xf>
    <xf numFmtId="37" fontId="7" fillId="0" borderId="5" xfId="0" applyNumberFormat="1" applyFont="1" applyBorder="1" applyAlignment="1" applyProtection="1">
      <alignment vertical="center"/>
      <protection hidden="1"/>
    </xf>
    <xf numFmtId="0" fontId="7" fillId="0" borderId="5" xfId="0" applyFont="1" applyBorder="1" applyAlignment="1" applyProtection="1">
      <alignment vertical="center"/>
      <protection hidden="1"/>
    </xf>
    <xf numFmtId="0" fontId="20" fillId="0" borderId="5" xfId="0" applyFont="1" applyBorder="1" applyAlignment="1" applyProtection="1">
      <alignment vertical="center"/>
      <protection hidden="1"/>
    </xf>
    <xf numFmtId="166" fontId="9" fillId="0" borderId="5" xfId="0" applyNumberFormat="1" applyFont="1" applyBorder="1" applyAlignment="1" applyProtection="1">
      <alignment horizontal="right" vertical="center"/>
      <protection hidden="1"/>
    </xf>
    <xf numFmtId="37" fontId="10" fillId="0" borderId="21" xfId="0" applyNumberFormat="1" applyFont="1" applyBorder="1" applyProtection="1">
      <protection hidden="1"/>
    </xf>
    <xf numFmtId="166" fontId="9" fillId="0" borderId="19" xfId="0" quotePrefix="1" applyNumberFormat="1" applyFont="1" applyBorder="1" applyAlignment="1" applyProtection="1">
      <alignment horizontal="right"/>
      <protection hidden="1"/>
    </xf>
    <xf numFmtId="0" fontId="0" fillId="0" borderId="21" xfId="0" applyBorder="1"/>
    <xf numFmtId="0" fontId="0" fillId="0" borderId="5" xfId="0" applyBorder="1"/>
    <xf numFmtId="0" fontId="11" fillId="0" borderId="0" xfId="0" applyFont="1" applyAlignment="1">
      <alignment wrapText="1"/>
    </xf>
    <xf numFmtId="0" fontId="0" fillId="0" borderId="0" xfId="0" applyAlignment="1">
      <alignment wrapText="1"/>
    </xf>
    <xf numFmtId="0" fontId="6" fillId="0" borderId="5" xfId="0" applyFont="1" applyBorder="1" applyProtection="1">
      <protection hidden="1"/>
    </xf>
    <xf numFmtId="0" fontId="7" fillId="0" borderId="25" xfId="0" applyFont="1" applyBorder="1" applyAlignment="1" applyProtection="1">
      <alignment horizontal="left"/>
      <protection hidden="1"/>
    </xf>
    <xf numFmtId="0" fontId="7" fillId="0" borderId="16" xfId="0" applyFont="1" applyBorder="1" applyAlignment="1" applyProtection="1">
      <alignment horizontal="left"/>
      <protection hidden="1"/>
    </xf>
    <xf numFmtId="0" fontId="7" fillId="0" borderId="27" xfId="0" applyFont="1" applyBorder="1" applyAlignment="1" applyProtection="1">
      <alignment horizontal="left"/>
      <protection hidden="1"/>
    </xf>
    <xf numFmtId="0" fontId="6" fillId="0" borderId="26" xfId="0" applyFont="1" applyBorder="1" applyProtection="1">
      <protection hidden="1"/>
    </xf>
    <xf numFmtId="165" fontId="8" fillId="0" borderId="0" xfId="0" applyNumberFormat="1" applyFont="1" applyAlignment="1" applyProtection="1">
      <alignment horizontal="right"/>
      <protection hidden="1"/>
    </xf>
    <xf numFmtId="0" fontId="5" fillId="0" borderId="0" xfId="0" applyFont="1" applyProtection="1">
      <protection hidden="1"/>
    </xf>
    <xf numFmtId="0" fontId="6" fillId="0" borderId="0" xfId="0" applyFont="1" applyAlignment="1" applyProtection="1">
      <alignment horizontal="left"/>
      <protection hidden="1"/>
    </xf>
    <xf numFmtId="0" fontId="7" fillId="0" borderId="0" xfId="0" applyFont="1" applyAlignment="1" applyProtection="1">
      <alignment horizontal="left" indent="1"/>
      <protection hidden="1"/>
    </xf>
    <xf numFmtId="0" fontId="7" fillId="0" borderId="0" xfId="0" applyFont="1" applyAlignment="1" applyProtection="1">
      <alignment horizontal="left"/>
      <protection hidden="1"/>
    </xf>
    <xf numFmtId="0" fontId="6" fillId="0" borderId="19" xfId="0" applyFont="1" applyBorder="1" applyProtection="1">
      <protection hidden="1"/>
    </xf>
    <xf numFmtId="0" fontId="6" fillId="0" borderId="20" xfId="0" applyFont="1" applyBorder="1" applyAlignment="1" applyProtection="1">
      <alignment horizontal="center"/>
      <protection hidden="1"/>
    </xf>
    <xf numFmtId="165" fontId="8" fillId="0" borderId="20" xfId="0" applyNumberFormat="1" applyFont="1" applyBorder="1" applyAlignment="1" applyProtection="1">
      <alignment horizontal="right"/>
      <protection hidden="1"/>
    </xf>
    <xf numFmtId="0" fontId="6" fillId="0" borderId="21" xfId="0" applyFont="1" applyBorder="1" applyProtection="1">
      <protection hidden="1"/>
    </xf>
    <xf numFmtId="0" fontId="6" fillId="0" borderId="5" xfId="0" applyFont="1" applyBorder="1" applyAlignment="1" applyProtection="1">
      <alignment horizontal="right"/>
      <protection hidden="1"/>
    </xf>
    <xf numFmtId="0" fontId="21" fillId="0" borderId="5" xfId="0" applyFont="1" applyBorder="1" applyAlignment="1" applyProtection="1">
      <alignment horizontal="right"/>
      <protection hidden="1"/>
    </xf>
    <xf numFmtId="165" fontId="8" fillId="0" borderId="5" xfId="0" applyNumberFormat="1" applyFont="1" applyBorder="1" applyAlignment="1" applyProtection="1">
      <alignment horizontal="right"/>
      <protection hidden="1"/>
    </xf>
    <xf numFmtId="165" fontId="8" fillId="0" borderId="22" xfId="0" applyNumberFormat="1" applyFont="1" applyBorder="1" applyAlignment="1" applyProtection="1">
      <alignment horizontal="right"/>
      <protection hidden="1"/>
    </xf>
    <xf numFmtId="0" fontId="7" fillId="0" borderId="16" xfId="0" applyFont="1" applyBorder="1" applyAlignment="1" applyProtection="1">
      <alignment horizontal="left" indent="3"/>
      <protection hidden="1"/>
    </xf>
    <xf numFmtId="0" fontId="6" fillId="5" borderId="18" xfId="0" applyFont="1" applyFill="1" applyBorder="1" applyAlignment="1" applyProtection="1">
      <alignment horizontal="center"/>
      <protection hidden="1"/>
    </xf>
    <xf numFmtId="166" fontId="9" fillId="0" borderId="20" xfId="0" quotePrefix="1" applyNumberFormat="1" applyFont="1" applyBorder="1" applyAlignment="1" applyProtection="1">
      <alignment horizontal="right"/>
      <protection hidden="1"/>
    </xf>
    <xf numFmtId="166" fontId="8" fillId="0" borderId="5" xfId="0" quotePrefix="1" applyNumberFormat="1" applyFont="1" applyBorder="1" applyAlignment="1" applyProtection="1">
      <alignment horizontal="right"/>
      <protection hidden="1"/>
    </xf>
    <xf numFmtId="166" fontId="8" fillId="0" borderId="22" xfId="0" quotePrefix="1" applyNumberFormat="1" applyFont="1" applyBorder="1" applyAlignment="1" applyProtection="1">
      <alignment horizontal="right"/>
      <protection hidden="1"/>
    </xf>
    <xf numFmtId="0" fontId="38" fillId="5" borderId="17" xfId="0" applyFont="1" applyFill="1" applyBorder="1" applyProtection="1">
      <protection hidden="1"/>
    </xf>
    <xf numFmtId="0" fontId="38" fillId="5" borderId="10" xfId="0" applyFont="1" applyFill="1" applyBorder="1" applyAlignment="1" applyProtection="1">
      <alignment horizontal="center"/>
      <protection hidden="1"/>
    </xf>
    <xf numFmtId="0" fontId="39" fillId="5" borderId="10" xfId="0" applyFont="1" applyFill="1" applyBorder="1" applyAlignment="1" applyProtection="1">
      <alignment horizontal="center"/>
      <protection hidden="1"/>
    </xf>
    <xf numFmtId="0" fontId="38" fillId="5" borderId="18" xfId="0" applyFont="1" applyFill="1" applyBorder="1" applyAlignment="1" applyProtection="1">
      <alignment horizontal="center"/>
      <protection hidden="1"/>
    </xf>
    <xf numFmtId="0" fontId="7" fillId="0" borderId="25" xfId="0" applyFont="1" applyBorder="1" applyAlignment="1" applyProtection="1">
      <alignment horizontal="left" indent="1"/>
      <protection hidden="1"/>
    </xf>
    <xf numFmtId="0" fontId="7" fillId="0" borderId="0" xfId="0" applyFont="1" applyAlignment="1" applyProtection="1">
      <alignment horizontal="left" wrapText="1"/>
      <protection hidden="1"/>
    </xf>
    <xf numFmtId="0" fontId="8" fillId="0" borderId="2" xfId="0" applyFont="1" applyBorder="1" applyAlignment="1" applyProtection="1">
      <alignment horizontal="right"/>
      <protection hidden="1"/>
    </xf>
    <xf numFmtId="166" fontId="8" fillId="0" borderId="0" xfId="0" applyNumberFormat="1" applyFont="1" applyAlignment="1" applyProtection="1">
      <alignment horizontal="right"/>
      <protection hidden="1"/>
    </xf>
    <xf numFmtId="37" fontId="8" fillId="0" borderId="6" xfId="3" applyNumberFormat="1" applyFont="1" applyFill="1" applyBorder="1" applyProtection="1">
      <alignment horizontal="right" vertical="center"/>
    </xf>
    <xf numFmtId="0" fontId="8" fillId="0" borderId="0" xfId="0" applyFont="1" applyAlignment="1" applyProtection="1">
      <alignment horizontal="right"/>
      <protection hidden="1"/>
    </xf>
    <xf numFmtId="37" fontId="9" fillId="0" borderId="6" xfId="0" applyNumberFormat="1" applyFont="1" applyBorder="1" applyAlignment="1" applyProtection="1">
      <alignment horizontal="right"/>
      <protection hidden="1"/>
    </xf>
    <xf numFmtId="166" fontId="9" fillId="0" borderId="0" xfId="0" applyNumberFormat="1" applyFont="1" applyAlignment="1" applyProtection="1">
      <alignment horizontal="right"/>
      <protection hidden="1"/>
    </xf>
    <xf numFmtId="37" fontId="7" fillId="0" borderId="16" xfId="0" applyNumberFormat="1" applyFont="1" applyBorder="1" applyAlignment="1" applyProtection="1">
      <alignment vertical="center"/>
      <protection hidden="1"/>
    </xf>
    <xf numFmtId="0" fontId="9" fillId="0" borderId="0" xfId="0" applyFont="1" applyAlignment="1" applyProtection="1">
      <alignment vertical="center"/>
      <protection hidden="1"/>
    </xf>
    <xf numFmtId="0" fontId="11" fillId="0" borderId="3" xfId="0" applyFont="1" applyBorder="1" applyAlignment="1" applyProtection="1">
      <alignment vertical="center"/>
      <protection hidden="1"/>
    </xf>
    <xf numFmtId="166" fontId="8" fillId="0" borderId="19" xfId="0" applyNumberFormat="1" applyFont="1" applyBorder="1" applyAlignment="1" applyProtection="1">
      <alignment horizontal="right"/>
      <protection hidden="1"/>
    </xf>
    <xf numFmtId="166" fontId="9" fillId="0" borderId="19" xfId="0" applyNumberFormat="1" applyFont="1" applyBorder="1" applyAlignment="1" applyProtection="1">
      <alignment horizontal="right"/>
      <protection hidden="1"/>
    </xf>
    <xf numFmtId="37" fontId="10" fillId="0" borderId="19" xfId="0" applyNumberFormat="1" applyFont="1" applyBorder="1" applyProtection="1">
      <protection hidden="1"/>
    </xf>
    <xf numFmtId="166" fontId="9" fillId="0" borderId="19" xfId="0" applyNumberFormat="1" applyFont="1" applyBorder="1" applyAlignment="1" applyProtection="1">
      <alignment horizontal="right" vertical="center"/>
      <protection hidden="1"/>
    </xf>
    <xf numFmtId="0" fontId="7" fillId="0" borderId="5" xfId="0" applyFont="1" applyBorder="1" applyProtection="1">
      <protection hidden="1"/>
    </xf>
    <xf numFmtId="0" fontId="11" fillId="0" borderId="0" xfId="0" applyFont="1" applyAlignment="1" applyProtection="1">
      <alignment wrapText="1"/>
      <protection hidden="1"/>
    </xf>
    <xf numFmtId="0" fontId="11" fillId="0" borderId="16" xfId="0" applyFont="1" applyBorder="1" applyAlignment="1" applyProtection="1">
      <alignment wrapText="1"/>
      <protection hidden="1"/>
    </xf>
    <xf numFmtId="0" fontId="7" fillId="0" borderId="16" xfId="0" applyFont="1" applyBorder="1" applyProtection="1">
      <protection hidden="1"/>
    </xf>
    <xf numFmtId="169" fontId="8" fillId="0" borderId="0" xfId="0" applyNumberFormat="1" applyFont="1" applyAlignment="1">
      <alignment horizontal="right"/>
    </xf>
    <xf numFmtId="172" fontId="9" fillId="0" borderId="0" xfId="0" applyNumberFormat="1" applyFont="1"/>
    <xf numFmtId="3" fontId="7" fillId="0" borderId="0" xfId="0" applyNumberFormat="1" applyFont="1" applyAlignment="1">
      <alignment horizontal="right"/>
    </xf>
    <xf numFmtId="0" fontId="20" fillId="0" borderId="0" xfId="0" applyFont="1"/>
    <xf numFmtId="0" fontId="9" fillId="0" borderId="0" xfId="0" applyFont="1"/>
    <xf numFmtId="0" fontId="39" fillId="5" borderId="10" xfId="0" applyFont="1" applyFill="1" applyBorder="1" applyAlignment="1">
      <alignment horizontal="center"/>
    </xf>
    <xf numFmtId="0" fontId="7" fillId="0" borderId="8" xfId="0" applyFont="1" applyBorder="1" applyAlignment="1">
      <alignment horizontal="left"/>
    </xf>
    <xf numFmtId="0" fontId="7" fillId="0" borderId="16" xfId="0" applyFont="1" applyBorder="1" applyAlignment="1">
      <alignment wrapText="1"/>
    </xf>
    <xf numFmtId="0" fontId="0" fillId="5" borderId="17" xfId="0" applyFill="1" applyBorder="1"/>
    <xf numFmtId="0" fontId="7" fillId="0" borderId="27" xfId="0" applyFont="1" applyBorder="1" applyAlignment="1">
      <alignment wrapText="1"/>
    </xf>
    <xf numFmtId="172" fontId="8" fillId="0" borderId="6" xfId="0" applyNumberFormat="1" applyFont="1" applyBorder="1" applyAlignment="1">
      <alignment horizontal="right"/>
    </xf>
    <xf numFmtId="0" fontId="6" fillId="0" borderId="6" xfId="0" applyFont="1" applyBorder="1" applyAlignment="1">
      <alignment wrapText="1"/>
    </xf>
    <xf numFmtId="0" fontId="6" fillId="0" borderId="0" xfId="0" applyFont="1" applyAlignment="1">
      <alignment horizontal="left" wrapText="1"/>
    </xf>
    <xf numFmtId="0" fontId="18" fillId="0" borderId="0" xfId="0" applyFont="1"/>
    <xf numFmtId="0" fontId="19" fillId="0" borderId="0" xfId="0" applyFont="1"/>
    <xf numFmtId="172" fontId="9" fillId="0" borderId="0" xfId="0" applyNumberFormat="1" applyFont="1" applyAlignment="1">
      <alignment wrapText="1"/>
    </xf>
    <xf numFmtId="172" fontId="9" fillId="0" borderId="0" xfId="0" applyNumberFormat="1" applyFont="1" applyAlignment="1">
      <alignment horizontal="right" wrapText="1"/>
    </xf>
    <xf numFmtId="170" fontId="6" fillId="0" borderId="6" xfId="0" applyNumberFormat="1" applyFont="1" applyBorder="1"/>
    <xf numFmtId="170" fontId="7" fillId="0" borderId="6" xfId="0" applyNumberFormat="1" applyFont="1" applyBorder="1"/>
    <xf numFmtId="172" fontId="8" fillId="0" borderId="6" xfId="0" quotePrefix="1" applyNumberFormat="1" applyFont="1" applyBorder="1" applyAlignment="1">
      <alignment horizontal="right"/>
    </xf>
    <xf numFmtId="170" fontId="8" fillId="0" borderId="5" xfId="0" applyNumberFormat="1" applyFont="1" applyBorder="1" applyAlignment="1">
      <alignment wrapText="1"/>
    </xf>
    <xf numFmtId="170" fontId="7" fillId="0" borderId="5" xfId="0" applyNumberFormat="1" applyFont="1" applyBorder="1" applyAlignment="1">
      <alignment wrapText="1"/>
    </xf>
    <xf numFmtId="172" fontId="8" fillId="0" borderId="5" xfId="0" quotePrefix="1" applyNumberFormat="1" applyFont="1" applyBorder="1" applyAlignment="1">
      <alignment horizontal="right" wrapText="1"/>
    </xf>
    <xf numFmtId="170" fontId="9" fillId="0" borderId="23" xfId="0" applyNumberFormat="1" applyFont="1" applyBorder="1"/>
    <xf numFmtId="170" fontId="7" fillId="0" borderId="23" xfId="0" applyNumberFormat="1" applyFont="1" applyBorder="1"/>
    <xf numFmtId="172" fontId="9" fillId="0" borderId="23" xfId="0" applyNumberFormat="1" applyFont="1" applyBorder="1"/>
    <xf numFmtId="172" fontId="9" fillId="0" borderId="23" xfId="0" quotePrefix="1" applyNumberFormat="1" applyFont="1" applyBorder="1" applyAlignment="1">
      <alignment horizontal="right"/>
    </xf>
    <xf numFmtId="172" fontId="9" fillId="0" borderId="23" xfId="0" applyNumberFormat="1" applyFont="1" applyBorder="1" applyAlignment="1">
      <alignment horizontal="right"/>
    </xf>
    <xf numFmtId="170" fontId="9" fillId="0" borderId="16" xfId="0" applyNumberFormat="1" applyFont="1" applyBorder="1"/>
    <xf numFmtId="0" fontId="7" fillId="0" borderId="0" xfId="0" applyFont="1" applyAlignment="1">
      <alignment horizontal="right"/>
    </xf>
    <xf numFmtId="0" fontId="0" fillId="0" borderId="0" xfId="0" applyAlignment="1">
      <alignment horizontal="right"/>
    </xf>
    <xf numFmtId="0" fontId="14" fillId="0" borderId="0" xfId="0" applyFont="1"/>
    <xf numFmtId="0" fontId="13" fillId="0" borderId="0" xfId="0" applyFont="1" applyAlignment="1">
      <alignment horizontal="center"/>
    </xf>
    <xf numFmtId="3" fontId="0" fillId="0" borderId="0" xfId="0" applyNumberFormat="1" applyAlignment="1">
      <alignment horizontal="right"/>
    </xf>
    <xf numFmtId="3" fontId="9" fillId="0" borderId="16" xfId="0" applyNumberFormat="1" applyFont="1" applyBorder="1" applyAlignment="1">
      <alignment horizontal="right"/>
    </xf>
    <xf numFmtId="0" fontId="9" fillId="0" borderId="0" xfId="0" applyFont="1" applyAlignment="1">
      <alignment horizontal="left" wrapText="1"/>
    </xf>
    <xf numFmtId="0" fontId="29" fillId="0" borderId="0" xfId="0" applyFont="1"/>
    <xf numFmtId="0" fontId="9" fillId="0" borderId="0" xfId="0" applyFont="1" applyAlignment="1">
      <alignment horizontal="left" wrapText="1" indent="3"/>
    </xf>
    <xf numFmtId="0" fontId="6" fillId="0" borderId="15" xfId="0" applyFont="1" applyBorder="1" applyAlignment="1">
      <alignment horizontal="left" wrapText="1"/>
    </xf>
    <xf numFmtId="0" fontId="9" fillId="0" borderId="28" xfId="0" applyFont="1" applyBorder="1" applyAlignment="1">
      <alignment horizontal="left" wrapText="1" indent="1"/>
    </xf>
    <xf numFmtId="0" fontId="9" fillId="0" borderId="23" xfId="0" applyFont="1" applyBorder="1" applyAlignment="1">
      <alignment horizontal="left" wrapText="1" indent="3"/>
    </xf>
    <xf numFmtId="0" fontId="9" fillId="0" borderId="16" xfId="0" applyFont="1" applyBorder="1" applyAlignment="1">
      <alignment horizontal="left" wrapText="1" indent="3"/>
    </xf>
    <xf numFmtId="0" fontId="6" fillId="0" borderId="14" xfId="0" applyFont="1" applyBorder="1" applyAlignment="1">
      <alignment horizontal="left" wrapText="1"/>
    </xf>
    <xf numFmtId="0" fontId="7" fillId="0" borderId="29" xfId="0" applyFont="1" applyBorder="1" applyAlignment="1">
      <alignment horizontal="left" wrapText="1"/>
    </xf>
    <xf numFmtId="0" fontId="0" fillId="0" borderId="0" xfId="0" applyAlignment="1">
      <alignment horizontal="center"/>
    </xf>
    <xf numFmtId="3" fontId="7" fillId="0" borderId="0" xfId="0" applyNumberFormat="1" applyFont="1" applyAlignment="1">
      <alignment horizontal="right" wrapText="1"/>
    </xf>
    <xf numFmtId="0" fontId="7" fillId="0" borderId="0" xfId="0" applyFont="1" applyAlignment="1">
      <alignment horizontal="right" wrapText="1"/>
    </xf>
    <xf numFmtId="0" fontId="7" fillId="0" borderId="0" xfId="0" applyFont="1" applyAlignment="1">
      <alignment horizontal="center" wrapText="1"/>
    </xf>
    <xf numFmtId="0" fontId="6" fillId="0" borderId="0" xfId="0" applyFont="1" applyAlignment="1">
      <alignment horizontal="right" wrapText="1"/>
    </xf>
    <xf numFmtId="0" fontId="6" fillId="0" borderId="0" xfId="0" applyFont="1" applyAlignment="1">
      <alignment horizontal="center" wrapText="1"/>
    </xf>
    <xf numFmtId="165" fontId="7" fillId="0" borderId="0" xfId="0" applyNumberFormat="1" applyFont="1" applyAlignment="1">
      <alignment horizontal="right"/>
    </xf>
    <xf numFmtId="0" fontId="11" fillId="0" borderId="0" xfId="0" applyFont="1" applyAlignment="1">
      <alignment horizontal="center"/>
    </xf>
    <xf numFmtId="0" fontId="6" fillId="0" borderId="15" xfId="0" applyFont="1" applyBorder="1"/>
    <xf numFmtId="0" fontId="7" fillId="0" borderId="15" xfId="0" applyFont="1" applyBorder="1" applyAlignment="1">
      <alignment wrapText="1"/>
    </xf>
    <xf numFmtId="0" fontId="7" fillId="0" borderId="15" xfId="0" applyFont="1" applyBorder="1" applyAlignment="1">
      <alignment horizontal="center"/>
    </xf>
    <xf numFmtId="0" fontId="6" fillId="0" borderId="5" xfId="0" applyFont="1" applyBorder="1"/>
    <xf numFmtId="0" fontId="7" fillId="0" borderId="5" xfId="0" applyFont="1" applyBorder="1" applyAlignment="1">
      <alignment wrapText="1"/>
    </xf>
    <xf numFmtId="3" fontId="7" fillId="0" borderId="5" xfId="0" applyNumberFormat="1" applyFont="1" applyBorder="1" applyAlignment="1">
      <alignment horizontal="right" wrapText="1"/>
    </xf>
    <xf numFmtId="3" fontId="7" fillId="0" borderId="23" xfId="0" applyNumberFormat="1" applyFont="1" applyBorder="1" applyAlignment="1">
      <alignment horizontal="right" wrapText="1"/>
    </xf>
    <xf numFmtId="3" fontId="7" fillId="0" borderId="16" xfId="0" applyNumberFormat="1" applyFont="1" applyBorder="1" applyAlignment="1">
      <alignment horizontal="right" wrapText="1"/>
    </xf>
    <xf numFmtId="165" fontId="7" fillId="0" borderId="16" xfId="0" applyNumberFormat="1" applyFont="1" applyBorder="1" applyAlignment="1">
      <alignment horizontal="right" wrapText="1"/>
    </xf>
    <xf numFmtId="0" fontId="27" fillId="0" borderId="8" xfId="0" applyFont="1" applyBorder="1" applyAlignment="1">
      <alignment horizontal="left" vertical="top" wrapText="1"/>
    </xf>
    <xf numFmtId="0" fontId="27" fillId="0" borderId="0" xfId="0" applyFont="1" applyAlignment="1">
      <alignment horizontal="left" vertical="top" wrapText="1"/>
    </xf>
    <xf numFmtId="0" fontId="6" fillId="0" borderId="0" xfId="0" applyFont="1" applyAlignment="1">
      <alignment horizontal="left" vertical="top" wrapText="1"/>
    </xf>
    <xf numFmtId="0" fontId="27" fillId="0" borderId="5" xfId="0" applyFont="1" applyBorder="1" applyAlignment="1">
      <alignment horizontal="left" vertical="top" wrapText="1" indent="1"/>
    </xf>
    <xf numFmtId="0" fontId="5" fillId="0" borderId="0" xfId="0" applyFont="1"/>
    <xf numFmtId="0" fontId="8" fillId="0" borderId="0" xfId="0" applyFont="1" applyAlignment="1">
      <alignment horizontal="left" vertical="top" wrapText="1"/>
    </xf>
    <xf numFmtId="0" fontId="6" fillId="0" borderId="8" xfId="0" applyFont="1" applyBorder="1" applyAlignment="1">
      <alignment horizontal="left" vertical="top" wrapText="1"/>
    </xf>
    <xf numFmtId="0" fontId="25" fillId="0" borderId="25" xfId="0" applyFont="1" applyBorder="1" applyAlignment="1">
      <alignment horizontal="left" vertical="top" wrapText="1" indent="2"/>
    </xf>
    <xf numFmtId="0" fontId="25" fillId="0" borderId="16" xfId="0" applyFont="1" applyBorder="1" applyAlignment="1">
      <alignment horizontal="left" vertical="top" wrapText="1" indent="2"/>
    </xf>
    <xf numFmtId="0" fontId="0" fillId="2" borderId="5" xfId="0" applyFill="1" applyBorder="1" applyAlignment="1">
      <alignment vertical="center"/>
    </xf>
    <xf numFmtId="0" fontId="0" fillId="2" borderId="0" xfId="0" applyFill="1" applyAlignment="1">
      <alignment vertical="center"/>
    </xf>
    <xf numFmtId="0" fontId="0" fillId="2" borderId="10" xfId="0" applyFill="1" applyBorder="1" applyAlignment="1">
      <alignment vertical="center"/>
    </xf>
    <xf numFmtId="0" fontId="39" fillId="5" borderId="10" xfId="0" applyFont="1" applyFill="1" applyBorder="1" applyAlignment="1">
      <alignment horizontal="right"/>
    </xf>
    <xf numFmtId="172" fontId="9" fillId="0" borderId="16" xfId="0" applyNumberFormat="1" applyFont="1" applyBorder="1" applyAlignment="1">
      <alignment horizontal="right"/>
    </xf>
    <xf numFmtId="172" fontId="9" fillId="0" borderId="27" xfId="0" applyNumberFormat="1" applyFont="1" applyBorder="1" applyAlignment="1">
      <alignment horizontal="right"/>
    </xf>
    <xf numFmtId="169" fontId="20" fillId="0" borderId="0" xfId="0" applyNumberFormat="1" applyFont="1" applyAlignment="1">
      <alignment horizontal="right"/>
    </xf>
    <xf numFmtId="0" fontId="0" fillId="0" borderId="5" xfId="0" applyBorder="1" applyAlignment="1">
      <alignment horizontal="right"/>
    </xf>
    <xf numFmtId="0" fontId="0" fillId="0" borderId="19" xfId="0" applyBorder="1" applyAlignment="1">
      <alignment horizontal="right"/>
    </xf>
    <xf numFmtId="0" fontId="0" fillId="0" borderId="20" xfId="0" applyBorder="1" applyAlignment="1">
      <alignment horizontal="right"/>
    </xf>
    <xf numFmtId="3" fontId="8" fillId="0" borderId="0" xfId="0" applyNumberFormat="1" applyFont="1" applyAlignment="1">
      <alignment horizontal="right"/>
    </xf>
    <xf numFmtId="169" fontId="9" fillId="0" borderId="0" xfId="0" applyNumberFormat="1" applyFont="1" applyAlignment="1">
      <alignment horizontal="right"/>
    </xf>
    <xf numFmtId="3" fontId="9" fillId="0" borderId="27" xfId="0" applyNumberFormat="1" applyFont="1" applyBorder="1" applyAlignment="1">
      <alignment horizontal="right"/>
    </xf>
    <xf numFmtId="3" fontId="8" fillId="0" borderId="6" xfId="0" applyNumberFormat="1" applyFont="1" applyBorder="1" applyAlignment="1">
      <alignment horizontal="right"/>
    </xf>
    <xf numFmtId="3" fontId="9" fillId="0" borderId="6" xfId="0" applyNumberFormat="1" applyFont="1" applyBorder="1" applyAlignment="1">
      <alignment horizontal="right"/>
    </xf>
    <xf numFmtId="167" fontId="9" fillId="0" borderId="23" xfId="0" applyNumberFormat="1" applyFont="1" applyBorder="1" applyAlignment="1">
      <alignment horizontal="right"/>
    </xf>
    <xf numFmtId="3" fontId="9" fillId="0" borderId="23" xfId="0" applyNumberFormat="1" applyFont="1" applyBorder="1" applyAlignment="1">
      <alignment horizontal="right"/>
    </xf>
    <xf numFmtId="3" fontId="20" fillId="0" borderId="0" xfId="0" applyNumberFormat="1" applyFont="1" applyAlignment="1">
      <alignment horizontal="right"/>
    </xf>
    <xf numFmtId="0" fontId="20" fillId="0" borderId="0" xfId="0" applyFont="1" applyAlignment="1">
      <alignment horizontal="right"/>
    </xf>
    <xf numFmtId="0" fontId="0" fillId="0" borderId="21" xfId="0" applyBorder="1" applyAlignment="1">
      <alignment horizontal="right"/>
    </xf>
    <xf numFmtId="0" fontId="7" fillId="0" borderId="5" xfId="0" applyFont="1" applyBorder="1" applyAlignment="1">
      <alignment horizontal="right"/>
    </xf>
    <xf numFmtId="0" fontId="0" fillId="0" borderId="22" xfId="0" applyBorder="1" applyAlignment="1">
      <alignment horizontal="right"/>
    </xf>
    <xf numFmtId="3" fontId="6" fillId="0" borderId="15" xfId="0" applyNumberFormat="1" applyFont="1" applyBorder="1" applyAlignment="1">
      <alignment horizontal="right"/>
    </xf>
    <xf numFmtId="0" fontId="6" fillId="0" borderId="0" xfId="0" applyFont="1" applyAlignment="1">
      <alignment horizontal="right"/>
    </xf>
    <xf numFmtId="3" fontId="7" fillId="0" borderId="15" xfId="0" applyNumberFormat="1" applyFont="1" applyBorder="1" applyAlignment="1">
      <alignment horizontal="right"/>
    </xf>
    <xf numFmtId="3" fontId="9" fillId="0" borderId="28" xfId="0" applyNumberFormat="1" applyFont="1" applyBorder="1" applyAlignment="1">
      <alignment horizontal="right"/>
    </xf>
    <xf numFmtId="0" fontId="24" fillId="0" borderId="0" xfId="0" applyFont="1" applyAlignment="1">
      <alignment horizontal="right" vertical="center"/>
    </xf>
    <xf numFmtId="3" fontId="7" fillId="0" borderId="28" xfId="0" applyNumberFormat="1" applyFont="1" applyBorder="1" applyAlignment="1">
      <alignment horizontal="right"/>
    </xf>
    <xf numFmtId="0" fontId="9" fillId="0" borderId="0" xfId="0" applyFont="1" applyAlignment="1">
      <alignment horizontal="right"/>
    </xf>
    <xf numFmtId="3" fontId="9" fillId="0" borderId="0" xfId="0" applyNumberFormat="1" applyFont="1" applyAlignment="1">
      <alignment horizontal="right"/>
    </xf>
    <xf numFmtId="3" fontId="8" fillId="0" borderId="14" xfId="0" applyNumberFormat="1" applyFont="1" applyBorder="1" applyAlignment="1">
      <alignment horizontal="right"/>
    </xf>
    <xf numFmtId="0" fontId="8" fillId="0" borderId="0" xfId="0" applyFont="1" applyAlignment="1">
      <alignment horizontal="right"/>
    </xf>
    <xf numFmtId="3" fontId="9" fillId="0" borderId="14" xfId="0" applyNumberFormat="1" applyFont="1" applyBorder="1" applyAlignment="1">
      <alignment horizontal="right"/>
    </xf>
    <xf numFmtId="3" fontId="9" fillId="0" borderId="29" xfId="0" applyNumberFormat="1" applyFont="1" applyBorder="1" applyAlignment="1">
      <alignment horizontal="right"/>
    </xf>
    <xf numFmtId="164" fontId="7" fillId="0" borderId="0" xfId="2" applyNumberFormat="1" applyFont="1" applyFill="1" applyBorder="1" applyAlignment="1">
      <alignment horizontal="right"/>
    </xf>
    <xf numFmtId="0" fontId="4" fillId="2" borderId="5" xfId="0" applyFont="1" applyFill="1" applyBorder="1" applyAlignment="1">
      <alignment horizontal="left" vertical="center"/>
    </xf>
    <xf numFmtId="0" fontId="4" fillId="2" borderId="0" xfId="0" applyFont="1" applyFill="1" applyAlignment="1">
      <alignment horizontal="left" vertical="center"/>
    </xf>
    <xf numFmtId="0" fontId="4" fillId="2" borderId="10" xfId="0" applyFont="1" applyFill="1" applyBorder="1" applyAlignment="1">
      <alignment horizontal="left" vertical="center"/>
    </xf>
    <xf numFmtId="0" fontId="4" fillId="2" borderId="10" xfId="0" applyFont="1" applyFill="1" applyBorder="1" applyAlignment="1">
      <alignment vertical="center"/>
    </xf>
    <xf numFmtId="0" fontId="32" fillId="2" borderId="1" xfId="0" applyFont="1" applyFill="1" applyBorder="1" applyAlignment="1">
      <alignment horizontal="left" vertical="center"/>
    </xf>
    <xf numFmtId="0" fontId="0" fillId="5" borderId="18" xfId="0" applyFill="1" applyBorder="1"/>
    <xf numFmtId="37" fontId="9" fillId="0" borderId="27" xfId="0" applyNumberFormat="1" applyFont="1" applyBorder="1" applyAlignment="1" applyProtection="1">
      <alignment horizontal="right"/>
      <protection hidden="1"/>
    </xf>
    <xf numFmtId="165" fontId="9" fillId="0" borderId="5" xfId="2" quotePrefix="1" applyNumberFormat="1" applyFont="1" applyFill="1" applyBorder="1" applyAlignment="1" applyProtection="1">
      <alignment horizontal="right"/>
      <protection hidden="1"/>
    </xf>
    <xf numFmtId="172" fontId="9" fillId="0" borderId="23" xfId="0" quotePrefix="1" applyNumberFormat="1" applyFont="1" applyBorder="1" applyAlignment="1" applyProtection="1">
      <alignment horizontal="right"/>
      <protection hidden="1"/>
    </xf>
    <xf numFmtId="172" fontId="9" fillId="0" borderId="6" xfId="0" quotePrefix="1" applyNumberFormat="1" applyFont="1" applyBorder="1" applyAlignment="1" applyProtection="1">
      <alignment horizontal="right"/>
      <protection hidden="1"/>
    </xf>
    <xf numFmtId="172" fontId="8" fillId="0" borderId="6" xfId="0" quotePrefix="1" applyNumberFormat="1" applyFont="1" applyBorder="1" applyAlignment="1" applyProtection="1">
      <alignment horizontal="right"/>
      <protection hidden="1"/>
    </xf>
    <xf numFmtId="172" fontId="8" fillId="0" borderId="10" xfId="0" quotePrefix="1" applyNumberFormat="1" applyFont="1" applyBorder="1" applyAlignment="1" applyProtection="1">
      <alignment horizontal="right"/>
      <protection hidden="1"/>
    </xf>
    <xf numFmtId="0" fontId="5" fillId="2" borderId="1" xfId="0" applyFont="1" applyFill="1" applyBorder="1"/>
    <xf numFmtId="0" fontId="6" fillId="2" borderId="1" xfId="0" applyFont="1" applyFill="1" applyBorder="1"/>
    <xf numFmtId="0" fontId="6" fillId="2" borderId="2" xfId="0" applyFont="1" applyFill="1" applyBorder="1"/>
    <xf numFmtId="0" fontId="7" fillId="2" borderId="1" xfId="0" applyFont="1" applyFill="1" applyBorder="1"/>
    <xf numFmtId="0" fontId="7" fillId="2" borderId="30" xfId="0" applyFont="1" applyFill="1" applyBorder="1"/>
    <xf numFmtId="0" fontId="7" fillId="2" borderId="31" xfId="0" applyFont="1" applyFill="1" applyBorder="1"/>
    <xf numFmtId="0" fontId="6" fillId="2" borderId="32" xfId="0" applyFont="1" applyFill="1" applyBorder="1"/>
    <xf numFmtId="0" fontId="7" fillId="2" borderId="33" xfId="0" applyFont="1" applyFill="1" applyBorder="1"/>
    <xf numFmtId="0" fontId="6" fillId="2" borderId="34" xfId="0" applyFont="1" applyFill="1" applyBorder="1" applyAlignment="1">
      <alignment horizontal="center"/>
    </xf>
    <xf numFmtId="0" fontId="6" fillId="2" borderId="9" xfId="0" applyFont="1" applyFill="1" applyBorder="1" applyAlignment="1">
      <alignment horizontal="center"/>
    </xf>
    <xf numFmtId="0" fontId="7" fillId="2" borderId="35" xfId="0" applyFont="1" applyFill="1" applyBorder="1" applyAlignment="1">
      <alignment horizontal="center"/>
    </xf>
    <xf numFmtId="0" fontId="7" fillId="2" borderId="36" xfId="0" applyFont="1" applyFill="1" applyBorder="1" applyAlignment="1">
      <alignment horizontal="center"/>
    </xf>
    <xf numFmtId="0" fontId="7" fillId="2" borderId="3" xfId="0" applyFont="1" applyFill="1" applyBorder="1"/>
    <xf numFmtId="0" fontId="7" fillId="2" borderId="11" xfId="0" applyFont="1" applyFill="1" applyBorder="1"/>
    <xf numFmtId="0" fontId="7" fillId="2" borderId="2" xfId="0" applyFont="1" applyFill="1" applyBorder="1"/>
    <xf numFmtId="0" fontId="7" fillId="2" borderId="37" xfId="0" applyFont="1" applyFill="1" applyBorder="1"/>
    <xf numFmtId="3" fontId="7" fillId="2" borderId="38" xfId="0" applyNumberFormat="1" applyFont="1" applyFill="1" applyBorder="1"/>
    <xf numFmtId="3" fontId="7" fillId="2" borderId="2" xfId="0" applyNumberFormat="1" applyFont="1" applyFill="1" applyBorder="1"/>
    <xf numFmtId="3" fontId="7" fillId="2" borderId="1" xfId="0" applyNumberFormat="1" applyFont="1" applyFill="1" applyBorder="1"/>
    <xf numFmtId="0" fontId="7" fillId="2" borderId="39" xfId="0" applyFont="1" applyFill="1" applyBorder="1"/>
    <xf numFmtId="0" fontId="6" fillId="2" borderId="40" xfId="0" applyFont="1" applyFill="1" applyBorder="1" applyAlignment="1">
      <alignment wrapText="1"/>
    </xf>
    <xf numFmtId="3" fontId="6" fillId="2" borderId="41" xfId="0" applyNumberFormat="1" applyFont="1" applyFill="1" applyBorder="1" applyAlignment="1">
      <alignment horizontal="right"/>
    </xf>
    <xf numFmtId="3" fontId="7" fillId="2" borderId="2" xfId="0" applyNumberFormat="1" applyFont="1" applyFill="1" applyBorder="1" applyAlignment="1">
      <alignment horizontal="right"/>
    </xf>
    <xf numFmtId="0" fontId="7" fillId="2" borderId="2" xfId="0" applyFont="1" applyFill="1" applyBorder="1" applyAlignment="1">
      <alignment horizontal="right"/>
    </xf>
    <xf numFmtId="169" fontId="8" fillId="2" borderId="40" xfId="0" applyNumberFormat="1" applyFont="1" applyFill="1" applyBorder="1"/>
    <xf numFmtId="167" fontId="0" fillId="2" borderId="0" xfId="0" applyNumberFormat="1" applyFill="1"/>
    <xf numFmtId="0" fontId="7" fillId="2" borderId="40" xfId="0" applyFont="1" applyFill="1" applyBorder="1" applyAlignment="1">
      <alignment wrapText="1"/>
    </xf>
    <xf numFmtId="3" fontId="7" fillId="2" borderId="42" xfId="0" applyNumberFormat="1" applyFont="1" applyFill="1" applyBorder="1" applyAlignment="1">
      <alignment horizontal="right"/>
    </xf>
    <xf numFmtId="169" fontId="9" fillId="2" borderId="4" xfId="0" applyNumberFormat="1" applyFont="1" applyFill="1" applyBorder="1"/>
    <xf numFmtId="0" fontId="12" fillId="2" borderId="40" xfId="0" applyFont="1" applyFill="1" applyBorder="1" applyAlignment="1">
      <alignment horizontal="left" wrapText="1" indent="1"/>
    </xf>
    <xf numFmtId="3" fontId="7" fillId="2" borderId="7" xfId="0" applyNumberFormat="1" applyFont="1" applyFill="1" applyBorder="1" applyAlignment="1">
      <alignment horizontal="right"/>
    </xf>
    <xf numFmtId="0" fontId="12" fillId="2" borderId="4" xfId="0" applyFont="1" applyFill="1" applyBorder="1" applyAlignment="1">
      <alignment horizontal="left" wrapText="1" indent="1"/>
    </xf>
    <xf numFmtId="3" fontId="7" fillId="2" borderId="41" xfId="0" applyNumberFormat="1" applyFont="1" applyFill="1" applyBorder="1" applyAlignment="1">
      <alignment horizontal="right"/>
    </xf>
    <xf numFmtId="169" fontId="9" fillId="2" borderId="4" xfId="0" applyNumberFormat="1" applyFont="1" applyFill="1" applyBorder="1" applyAlignment="1">
      <alignment horizontal="right"/>
    </xf>
    <xf numFmtId="0" fontId="7" fillId="2" borderId="43" xfId="0" applyFont="1" applyFill="1" applyBorder="1" applyAlignment="1">
      <alignment wrapText="1"/>
    </xf>
    <xf numFmtId="0" fontId="17" fillId="2" borderId="40" xfId="0" applyFont="1" applyFill="1" applyBorder="1" applyAlignment="1">
      <alignment wrapText="1"/>
    </xf>
    <xf numFmtId="3" fontId="17" fillId="2" borderId="41" xfId="0" applyNumberFormat="1" applyFont="1" applyFill="1" applyBorder="1" applyAlignment="1">
      <alignment horizontal="right"/>
    </xf>
    <xf numFmtId="3" fontId="12" fillId="2" borderId="2" xfId="0" applyNumberFormat="1" applyFont="1" applyFill="1" applyBorder="1" applyAlignment="1">
      <alignment horizontal="right"/>
    </xf>
    <xf numFmtId="0" fontId="12" fillId="2" borderId="2" xfId="0" applyFont="1" applyFill="1" applyBorder="1" applyAlignment="1">
      <alignment horizontal="right"/>
    </xf>
    <xf numFmtId="0" fontId="6" fillId="2" borderId="4" xfId="0" applyFont="1" applyFill="1" applyBorder="1" applyAlignment="1">
      <alignment wrapText="1"/>
    </xf>
    <xf numFmtId="3" fontId="6" fillId="2" borderId="42" xfId="0" applyNumberFormat="1" applyFont="1" applyFill="1" applyBorder="1" applyAlignment="1">
      <alignment horizontal="right"/>
    </xf>
    <xf numFmtId="169" fontId="8" fillId="2" borderId="4" xfId="0" applyNumberFormat="1" applyFont="1" applyFill="1" applyBorder="1"/>
    <xf numFmtId="3" fontId="6" fillId="2" borderId="44" xfId="0" applyNumberFormat="1" applyFont="1" applyFill="1" applyBorder="1" applyAlignment="1">
      <alignment horizontal="right"/>
    </xf>
    <xf numFmtId="0" fontId="6" fillId="2" borderId="45" xfId="0" applyFont="1" applyFill="1" applyBorder="1" applyAlignment="1">
      <alignment wrapText="1"/>
    </xf>
    <xf numFmtId="3" fontId="6" fillId="2" borderId="46" xfId="0" applyNumberFormat="1" applyFont="1" applyFill="1" applyBorder="1" applyAlignment="1">
      <alignment horizontal="right"/>
    </xf>
    <xf numFmtId="14" fontId="7" fillId="2" borderId="30" xfId="0" applyNumberFormat="1" applyFont="1" applyFill="1" applyBorder="1" applyAlignment="1">
      <alignment horizontal="right"/>
    </xf>
    <xf numFmtId="3" fontId="6" fillId="2" borderId="47" xfId="0" applyNumberFormat="1" applyFont="1" applyFill="1" applyBorder="1" applyAlignment="1">
      <alignment horizontal="right"/>
    </xf>
    <xf numFmtId="3" fontId="0" fillId="2" borderId="0" xfId="0" applyNumberFormat="1" applyFill="1"/>
    <xf numFmtId="3" fontId="12" fillId="2" borderId="41" xfId="0" applyNumberFormat="1" applyFont="1" applyFill="1" applyBorder="1" applyAlignment="1">
      <alignment horizontal="right"/>
    </xf>
    <xf numFmtId="3" fontId="7" fillId="2" borderId="44" xfId="0" applyNumberFormat="1" applyFont="1" applyFill="1" applyBorder="1" applyAlignment="1">
      <alignment horizontal="right"/>
    </xf>
    <xf numFmtId="172" fontId="6" fillId="0" borderId="15" xfId="2" applyNumberFormat="1" applyFont="1" applyBorder="1" applyAlignment="1">
      <alignment horizontal="right"/>
    </xf>
    <xf numFmtId="172" fontId="7" fillId="0" borderId="28" xfId="2" applyNumberFormat="1" applyFont="1" applyBorder="1" applyAlignment="1">
      <alignment horizontal="right"/>
    </xf>
    <xf numFmtId="172" fontId="41" fillId="0" borderId="23" xfId="2" applyNumberFormat="1" applyFont="1" applyBorder="1" applyAlignment="1">
      <alignment horizontal="right"/>
    </xf>
    <xf numFmtId="173" fontId="8" fillId="0" borderId="23" xfId="0" quotePrefix="1" applyNumberFormat="1" applyFont="1" applyBorder="1" applyAlignment="1">
      <alignment horizontal="right"/>
    </xf>
    <xf numFmtId="166" fontId="42" fillId="0" borderId="16" xfId="0" applyNumberFormat="1" applyFont="1" applyBorder="1" applyAlignment="1" applyProtection="1">
      <alignment vertical="center"/>
      <protection hidden="1"/>
    </xf>
    <xf numFmtId="37" fontId="43" fillId="0" borderId="0" xfId="0" applyNumberFormat="1" applyFont="1" applyAlignment="1" applyProtection="1">
      <alignment horizontal="right"/>
      <protection hidden="1"/>
    </xf>
    <xf numFmtId="37" fontId="44" fillId="0" borderId="5" xfId="0" applyNumberFormat="1" applyFont="1" applyBorder="1" applyAlignment="1" applyProtection="1">
      <alignment horizontal="right"/>
      <protection hidden="1"/>
    </xf>
    <xf numFmtId="37" fontId="41" fillId="0" borderId="5" xfId="0" applyNumberFormat="1" applyFont="1" applyBorder="1" applyAlignment="1" applyProtection="1">
      <alignment horizontal="right"/>
      <protection hidden="1"/>
    </xf>
    <xf numFmtId="37" fontId="43" fillId="0" borderId="5" xfId="0" applyNumberFormat="1" applyFont="1" applyBorder="1" applyAlignment="1" applyProtection="1">
      <alignment horizontal="right"/>
      <protection hidden="1"/>
    </xf>
    <xf numFmtId="37" fontId="42" fillId="0" borderId="25" xfId="0" applyNumberFormat="1" applyFont="1" applyBorder="1" applyAlignment="1" applyProtection="1">
      <alignment horizontal="right"/>
      <protection hidden="1"/>
    </xf>
    <xf numFmtId="0" fontId="44" fillId="0" borderId="5" xfId="0" applyFont="1" applyBorder="1" applyAlignment="1" applyProtection="1">
      <alignment horizontal="right"/>
      <protection hidden="1"/>
    </xf>
    <xf numFmtId="0" fontId="44" fillId="0" borderId="21" xfId="0" applyFont="1" applyBorder="1" applyProtection="1">
      <protection hidden="1"/>
    </xf>
    <xf numFmtId="0" fontId="44" fillId="0" borderId="0" xfId="0" applyFont="1" applyProtection="1">
      <protection hidden="1"/>
    </xf>
    <xf numFmtId="37" fontId="42" fillId="0" borderId="0" xfId="0" applyNumberFormat="1" applyFont="1" applyAlignment="1" applyProtection="1">
      <alignment horizontal="right"/>
      <protection hidden="1"/>
    </xf>
    <xf numFmtId="0" fontId="45" fillId="0" borderId="0" xfId="0" applyFont="1" applyAlignment="1" applyProtection="1">
      <alignment horizontal="right"/>
      <protection hidden="1"/>
    </xf>
    <xf numFmtId="172" fontId="9" fillId="0" borderId="16" xfId="0" quotePrefix="1" applyNumberFormat="1" applyFont="1" applyBorder="1" applyAlignment="1" applyProtection="1">
      <alignment horizontal="right" vertical="center"/>
      <protection hidden="1"/>
    </xf>
    <xf numFmtId="9" fontId="6" fillId="0" borderId="0" xfId="2" applyFont="1" applyFill="1" applyBorder="1" applyAlignment="1" applyProtection="1">
      <alignment horizontal="right"/>
      <protection hidden="1"/>
    </xf>
    <xf numFmtId="9" fontId="44" fillId="0" borderId="0" xfId="2" applyFont="1" applyAlignment="1" applyProtection="1">
      <alignment horizontal="right"/>
      <protection hidden="1"/>
    </xf>
    <xf numFmtId="10" fontId="44" fillId="0" borderId="0" xfId="2" applyNumberFormat="1" applyFont="1" applyAlignment="1" applyProtection="1">
      <alignment horizontal="right"/>
      <protection hidden="1"/>
    </xf>
    <xf numFmtId="9" fontId="9" fillId="0" borderId="0" xfId="2" applyFont="1" applyFill="1" applyBorder="1" applyAlignment="1" applyProtection="1">
      <alignment horizontal="right"/>
      <protection hidden="1"/>
    </xf>
    <xf numFmtId="9" fontId="42" fillId="0" borderId="0" xfId="2" applyFont="1" applyAlignment="1" applyProtection="1">
      <alignment horizontal="right"/>
      <protection hidden="1"/>
    </xf>
    <xf numFmtId="174" fontId="7" fillId="0" borderId="0" xfId="0" applyNumberFormat="1" applyFont="1" applyAlignment="1" applyProtection="1">
      <alignment horizontal="right"/>
      <protection hidden="1"/>
    </xf>
    <xf numFmtId="0" fontId="0" fillId="2" borderId="10" xfId="0" applyFill="1" applyBorder="1" applyAlignment="1">
      <alignment wrapText="1"/>
    </xf>
    <xf numFmtId="0" fontId="0" fillId="2" borderId="5" xfId="0" applyFill="1" applyBorder="1" applyAlignment="1">
      <alignment vertical="center" wrapText="1"/>
    </xf>
    <xf numFmtId="0" fontId="0" fillId="2" borderId="5" xfId="0" applyFill="1" applyBorder="1" applyAlignment="1">
      <alignment vertical="center"/>
    </xf>
    <xf numFmtId="0" fontId="0" fillId="2" borderId="0" xfId="0" applyFill="1" applyAlignment="1">
      <alignment vertical="center" wrapText="1"/>
    </xf>
    <xf numFmtId="0" fontId="0" fillId="2" borderId="0" xfId="0" applyFill="1" applyAlignment="1">
      <alignment vertical="center"/>
    </xf>
    <xf numFmtId="0" fontId="0" fillId="2" borderId="0" xfId="0" applyFill="1" applyAlignment="1">
      <alignment wrapText="1"/>
    </xf>
    <xf numFmtId="0" fontId="0" fillId="2" borderId="10" xfId="0" applyFill="1" applyBorder="1" applyAlignment="1">
      <alignment vertical="center" wrapText="1"/>
    </xf>
    <xf numFmtId="0" fontId="0" fillId="2" borderId="10" xfId="0" applyFill="1" applyBorder="1" applyAlignment="1">
      <alignment vertical="center"/>
    </xf>
    <xf numFmtId="172" fontId="6" fillId="0" borderId="15" xfId="2" applyNumberFormat="1" applyFont="1" applyFill="1" applyBorder="1" applyAlignment="1">
      <alignment horizontal="right"/>
    </xf>
    <xf numFmtId="172" fontId="7" fillId="0" borderId="28" xfId="2" applyNumberFormat="1" applyFont="1" applyFill="1" applyBorder="1" applyAlignment="1">
      <alignment horizontal="right"/>
    </xf>
    <xf numFmtId="172" fontId="7" fillId="0" borderId="23" xfId="2" applyNumberFormat="1" applyFont="1" applyFill="1" applyBorder="1" applyAlignment="1">
      <alignment horizontal="right"/>
    </xf>
    <xf numFmtId="172" fontId="7" fillId="0" borderId="16" xfId="2" applyNumberFormat="1" applyFont="1" applyFill="1" applyBorder="1" applyAlignment="1">
      <alignment horizontal="right"/>
    </xf>
    <xf numFmtId="172" fontId="7" fillId="0" borderId="0" xfId="2" applyNumberFormat="1" applyFont="1" applyFill="1" applyBorder="1" applyAlignment="1">
      <alignment horizontal="right"/>
    </xf>
    <xf numFmtId="172" fontId="6" fillId="0" borderId="0" xfId="2" applyNumberFormat="1" applyFont="1" applyFill="1" applyBorder="1" applyAlignment="1">
      <alignment horizontal="right"/>
    </xf>
    <xf numFmtId="172" fontId="7" fillId="0" borderId="29" xfId="2" applyNumberFormat="1" applyFont="1" applyFill="1" applyBorder="1" applyAlignment="1">
      <alignment horizontal="right"/>
    </xf>
    <xf numFmtId="0" fontId="0" fillId="2" borderId="10" xfId="0" applyFill="1" applyBorder="1" applyAlignment="1"/>
    <xf numFmtId="0" fontId="0" fillId="2" borderId="0" xfId="0" applyFill="1" applyAlignment="1"/>
  </cellXfs>
  <cellStyles count="6">
    <cellStyle name="Link" xfId="1" builtinId="8"/>
    <cellStyle name="Prozent" xfId="2" builtinId="5"/>
    <cellStyle name="SAPDataCell" xfId="4" xr:uid="{3AA8C77A-C335-441F-8B9E-3DBE66F0735F}"/>
    <cellStyle name="SAPDataTotalCell" xfId="3" xr:uid="{00000000-0005-0000-0000-000002000000}"/>
    <cellStyle name="Standard" xfId="0" builtinId="0"/>
    <cellStyle name="Standard 3" xfId="5" xr:uid="{292B9A26-21A2-434B-9EB0-1332704BE0FB}"/>
  </cellStyles>
  <dxfs count="4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1765300</xdr:colOff>
      <xdr:row>27</xdr:row>
      <xdr:rowOff>9224</xdr:rowOff>
    </xdr:to>
    <xdr:pic>
      <xdr:nvPicPr>
        <xdr:cNvPr id="2" name="Grafik 1">
          <a:extLst>
            <a:ext uri="{FF2B5EF4-FFF2-40B4-BE49-F238E27FC236}">
              <a16:creationId xmlns:a16="http://schemas.microsoft.com/office/drawing/2014/main" id="{CF6FDC84-FF01-41D5-BE50-A255F40DDFB5}"/>
            </a:ext>
          </a:extLst>
        </xdr:cNvPr>
        <xdr:cNvPicPr>
          <a:picLocks noChangeAspect="1"/>
        </xdr:cNvPicPr>
      </xdr:nvPicPr>
      <xdr:blipFill rotWithShape="1">
        <a:blip xmlns:r="http://schemas.openxmlformats.org/officeDocument/2006/relationships" r:embed="rId1"/>
        <a:srcRect t="7366"/>
        <a:stretch/>
      </xdr:blipFill>
      <xdr:spPr>
        <a:xfrm>
          <a:off x="0" y="0"/>
          <a:ext cx="9525000" cy="5343224"/>
        </a:xfrm>
        <a:prstGeom prst="rect">
          <a:avLst/>
        </a:prstGeom>
      </xdr:spPr>
    </xdr:pic>
    <xdr:clientData/>
  </xdr:twoCellAnchor>
</xdr:wsDr>
</file>

<file path=xl/theme/theme1.xml><?xml version="1.0" encoding="utf-8"?>
<a:theme xmlns:a="http://schemas.openxmlformats.org/drawingml/2006/main" name="Office">
  <a:themeElements>
    <a:clrScheme name="Custom 1">
      <a:dk1>
        <a:sysClr val="windowText" lastClr="000000"/>
      </a:dk1>
      <a:lt1>
        <a:sysClr val="window" lastClr="FFFFFF"/>
      </a:lt1>
      <a:dk2>
        <a:srgbClr val="000000"/>
      </a:dk2>
      <a:lt2>
        <a:srgbClr val="F8F8F8"/>
      </a:lt2>
      <a:accent1>
        <a:srgbClr val="DDDDDD"/>
      </a:accent1>
      <a:accent2>
        <a:srgbClr val="B2B2B2"/>
      </a:accent2>
      <a:accent3>
        <a:srgbClr val="969696"/>
      </a:accent3>
      <a:accent4>
        <a:srgbClr val="808080"/>
      </a:accent4>
      <a:accent5>
        <a:srgbClr val="5F5F5F"/>
      </a:accent5>
      <a:accent6>
        <a:srgbClr val="F50537"/>
      </a:accent6>
      <a:hlink>
        <a:srgbClr val="5F5F5F"/>
      </a:hlink>
      <a:folHlink>
        <a:srgbClr val="91919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20.bin"/><Relationship Id="rId2" Type="http://schemas.openxmlformats.org/officeDocument/2006/relationships/customProperty" Target="../customProperty19.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22.bin"/><Relationship Id="rId2" Type="http://schemas.openxmlformats.org/officeDocument/2006/relationships/customProperty" Target="../customProperty2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24.bin"/><Relationship Id="rId2" Type="http://schemas.openxmlformats.org/officeDocument/2006/relationships/customProperty" Target="../customProperty23.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26.bin"/><Relationship Id="rId2" Type="http://schemas.openxmlformats.org/officeDocument/2006/relationships/customProperty" Target="../customProperty25.bin"/><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customProperty" Target="../customProperty11.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8.bin"/><Relationship Id="rId2" Type="http://schemas.openxmlformats.org/officeDocument/2006/relationships/customProperty" Target="../customProperty17.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4"/>
  <sheetViews>
    <sheetView showGridLines="0" tabSelected="1" zoomScale="85" zoomScaleNormal="85" workbookViewId="0">
      <selection activeCell="T1" sqref="T1"/>
    </sheetView>
  </sheetViews>
  <sheetFormatPr defaultColWidth="8.85546875" defaultRowHeight="15"/>
  <cols>
    <col min="14" max="14" width="31" customWidth="1"/>
    <col min="15" max="15" width="32.5703125" customWidth="1"/>
    <col min="16" max="16" width="8.85546875" customWidth="1"/>
    <col min="21" max="21" width="8.85546875" customWidth="1"/>
  </cols>
  <sheetData>
    <row r="1" spans="1:19">
      <c r="A1" s="1"/>
      <c r="B1" s="1"/>
      <c r="C1" s="1"/>
      <c r="D1" s="1"/>
      <c r="E1" s="1"/>
      <c r="F1" s="1"/>
      <c r="G1" s="1"/>
      <c r="H1" s="1"/>
      <c r="I1" s="1"/>
      <c r="J1" s="1"/>
      <c r="K1" s="1"/>
      <c r="L1" s="1"/>
      <c r="M1" s="2"/>
      <c r="N1" s="2"/>
      <c r="O1" s="2"/>
      <c r="P1" s="2"/>
      <c r="Q1" s="2"/>
      <c r="R1" s="2"/>
      <c r="S1" s="2"/>
    </row>
    <row r="2" spans="1:19" ht="15.75">
      <c r="A2" s="1"/>
      <c r="B2" s="1"/>
      <c r="C2" s="1"/>
      <c r="D2" s="1"/>
      <c r="E2" s="1"/>
      <c r="F2" s="1"/>
      <c r="G2" s="1"/>
      <c r="H2" s="1"/>
      <c r="I2" s="1"/>
      <c r="J2" s="1"/>
      <c r="K2" s="1"/>
      <c r="L2" s="1"/>
      <c r="M2" s="2"/>
      <c r="N2" s="2"/>
      <c r="O2" s="3" t="s">
        <v>0</v>
      </c>
      <c r="P2" s="2"/>
      <c r="Q2" s="2"/>
      <c r="R2" s="2"/>
      <c r="S2" s="2"/>
    </row>
    <row r="3" spans="1:19" ht="15.75">
      <c r="A3" s="1"/>
      <c r="B3" s="1"/>
      <c r="C3" s="1"/>
      <c r="D3" s="1"/>
      <c r="E3" s="1"/>
      <c r="F3" s="1"/>
      <c r="G3" s="1"/>
      <c r="H3" s="1"/>
      <c r="I3" s="1"/>
      <c r="J3" s="1"/>
      <c r="K3" s="1"/>
      <c r="L3" s="1"/>
      <c r="M3" s="2"/>
      <c r="N3" s="2"/>
      <c r="O3" s="3" t="s">
        <v>1</v>
      </c>
      <c r="P3" s="2"/>
      <c r="Q3" s="2"/>
      <c r="R3" s="2"/>
      <c r="S3" s="2"/>
    </row>
    <row r="4" spans="1:19" ht="15.75">
      <c r="A4" s="1"/>
      <c r="B4" s="1"/>
      <c r="C4" s="1"/>
      <c r="D4" s="1"/>
      <c r="E4" s="1"/>
      <c r="F4" s="1"/>
      <c r="G4" s="1"/>
      <c r="H4" s="1"/>
      <c r="I4" s="1"/>
      <c r="J4" s="1"/>
      <c r="K4" s="1"/>
      <c r="L4" s="1"/>
      <c r="M4" s="2"/>
      <c r="N4" s="2"/>
      <c r="O4" s="3" t="s">
        <v>2</v>
      </c>
      <c r="P4" s="2"/>
      <c r="Q4" s="2"/>
      <c r="R4" s="2"/>
      <c r="S4" s="2"/>
    </row>
    <row r="5" spans="1:19" ht="15.75">
      <c r="A5" s="1"/>
      <c r="B5" s="1"/>
      <c r="C5" s="1"/>
      <c r="D5" s="1"/>
      <c r="E5" s="1"/>
      <c r="F5" s="1"/>
      <c r="G5" s="1"/>
      <c r="H5" s="1"/>
      <c r="I5" s="1"/>
      <c r="J5" s="1"/>
      <c r="K5" s="1"/>
      <c r="L5" s="1"/>
      <c r="M5" s="2"/>
      <c r="N5" s="2"/>
      <c r="O5" s="3" t="s">
        <v>3</v>
      </c>
      <c r="P5" s="2"/>
      <c r="Q5" s="2"/>
      <c r="R5" s="2"/>
      <c r="S5" s="2"/>
    </row>
    <row r="6" spans="1:19" ht="15.75">
      <c r="A6" s="1"/>
      <c r="B6" s="1"/>
      <c r="C6" s="1"/>
      <c r="D6" s="1"/>
      <c r="E6" s="1"/>
      <c r="F6" s="1"/>
      <c r="G6" s="1"/>
      <c r="H6" s="1"/>
      <c r="I6" s="1"/>
      <c r="J6" s="1"/>
      <c r="K6" s="1"/>
      <c r="L6" s="1"/>
      <c r="M6" s="2"/>
      <c r="N6" s="2"/>
      <c r="O6" s="3" t="s">
        <v>4</v>
      </c>
      <c r="P6" s="2"/>
      <c r="Q6" s="2"/>
      <c r="R6" s="2"/>
      <c r="S6" s="2"/>
    </row>
    <row r="7" spans="1:19" ht="15.75">
      <c r="A7" s="1"/>
      <c r="B7" s="1"/>
      <c r="C7" s="1"/>
      <c r="D7" s="1"/>
      <c r="E7" s="1"/>
      <c r="F7" s="1"/>
      <c r="G7" s="1"/>
      <c r="H7" s="1"/>
      <c r="I7" s="1"/>
      <c r="J7" s="1"/>
      <c r="K7" s="1"/>
      <c r="L7" s="1"/>
      <c r="M7" s="2"/>
      <c r="N7" s="2"/>
      <c r="O7" s="3" t="s">
        <v>5</v>
      </c>
      <c r="P7" s="2"/>
      <c r="Q7" s="2"/>
      <c r="R7" s="2"/>
      <c r="S7" s="2"/>
    </row>
    <row r="8" spans="1:19" ht="15.75">
      <c r="A8" s="1"/>
      <c r="B8" s="1"/>
      <c r="C8" s="1"/>
      <c r="D8" s="1"/>
      <c r="E8" s="1"/>
      <c r="F8" s="1"/>
      <c r="G8" s="1"/>
      <c r="H8" s="1"/>
      <c r="I8" s="1"/>
      <c r="J8" s="1"/>
      <c r="K8" s="1"/>
      <c r="L8" s="1"/>
      <c r="M8" s="2"/>
      <c r="N8" s="2"/>
      <c r="O8" s="3" t="s">
        <v>6</v>
      </c>
      <c r="P8" s="2"/>
      <c r="Q8" s="2"/>
      <c r="R8" s="2"/>
      <c r="S8" s="2"/>
    </row>
    <row r="9" spans="1:19" ht="15.75">
      <c r="A9" s="1"/>
      <c r="B9" s="1"/>
      <c r="C9" s="1"/>
      <c r="D9" s="1"/>
      <c r="E9" s="1"/>
      <c r="F9" s="1"/>
      <c r="G9" s="1"/>
      <c r="H9" s="1"/>
      <c r="I9" s="1"/>
      <c r="J9" s="1"/>
      <c r="K9" s="1"/>
      <c r="L9" s="1"/>
      <c r="M9" s="2"/>
      <c r="N9" s="2"/>
      <c r="O9" s="3" t="s">
        <v>7</v>
      </c>
      <c r="P9" s="2"/>
      <c r="Q9" s="2"/>
      <c r="R9" s="2"/>
      <c r="S9" s="2"/>
    </row>
    <row r="10" spans="1:19" ht="15.75">
      <c r="A10" s="1"/>
      <c r="B10" s="1"/>
      <c r="C10" s="1"/>
      <c r="D10" s="1"/>
      <c r="E10" s="1"/>
      <c r="F10" s="1"/>
      <c r="G10" s="1"/>
      <c r="H10" s="1"/>
      <c r="I10" s="1"/>
      <c r="J10" s="1"/>
      <c r="K10" s="1"/>
      <c r="L10" s="1"/>
      <c r="M10" s="2"/>
      <c r="N10" s="2"/>
      <c r="O10" s="3" t="s">
        <v>8</v>
      </c>
      <c r="P10" s="2"/>
      <c r="Q10" s="2"/>
      <c r="R10" s="2"/>
      <c r="S10" s="2"/>
    </row>
    <row r="11" spans="1:19" ht="15.75">
      <c r="A11" s="1"/>
      <c r="B11" s="1"/>
      <c r="C11" s="1"/>
      <c r="D11" s="1"/>
      <c r="E11" s="1"/>
      <c r="F11" s="1"/>
      <c r="G11" s="1"/>
      <c r="H11" s="1"/>
      <c r="I11" s="1"/>
      <c r="J11" s="1"/>
      <c r="K11" s="1"/>
      <c r="L11" s="1"/>
      <c r="M11" s="2"/>
      <c r="N11" s="2"/>
      <c r="O11" s="3" t="s">
        <v>9</v>
      </c>
      <c r="P11" s="2"/>
      <c r="Q11" s="2"/>
      <c r="R11" s="2"/>
      <c r="S11" s="2"/>
    </row>
    <row r="12" spans="1:19" ht="15.75">
      <c r="A12" s="1"/>
      <c r="B12" s="1"/>
      <c r="D12" s="1"/>
      <c r="E12" s="1"/>
      <c r="F12" s="1"/>
      <c r="G12" s="1"/>
      <c r="H12" s="1"/>
      <c r="I12" s="1"/>
      <c r="J12" s="1"/>
      <c r="K12" s="1"/>
      <c r="L12" s="1"/>
      <c r="M12" s="2"/>
      <c r="N12" s="2"/>
      <c r="O12" s="3" t="s">
        <v>10</v>
      </c>
      <c r="P12" s="2"/>
      <c r="Q12" s="2"/>
      <c r="R12" s="2"/>
      <c r="S12" s="2"/>
    </row>
    <row r="13" spans="1:19" ht="15.75">
      <c r="A13" s="1"/>
      <c r="B13" s="1"/>
      <c r="C13" s="1"/>
      <c r="D13" s="1"/>
      <c r="E13" s="1"/>
      <c r="F13" s="1"/>
      <c r="G13" s="1"/>
      <c r="H13" s="1"/>
      <c r="I13" s="1"/>
      <c r="J13" s="1"/>
      <c r="K13" s="1"/>
      <c r="L13" s="1"/>
      <c r="M13" s="2"/>
      <c r="N13" s="2"/>
      <c r="O13" s="3" t="s">
        <v>11</v>
      </c>
      <c r="P13" s="2"/>
      <c r="Q13" s="2"/>
      <c r="R13" s="2"/>
      <c r="S13" s="2"/>
    </row>
    <row r="14" spans="1:19">
      <c r="A14" s="1"/>
      <c r="B14" s="1"/>
      <c r="C14" s="1"/>
      <c r="D14" s="1"/>
      <c r="E14" s="1"/>
      <c r="F14" s="1"/>
      <c r="G14" s="1"/>
      <c r="H14" s="1"/>
      <c r="I14" s="1"/>
      <c r="J14" s="1"/>
      <c r="K14" s="1"/>
      <c r="L14" s="1"/>
      <c r="M14" s="2"/>
      <c r="N14" s="2"/>
      <c r="O14" s="2"/>
      <c r="P14" s="2"/>
      <c r="Q14" s="2"/>
      <c r="R14" s="2"/>
      <c r="S14" s="2"/>
    </row>
    <row r="15" spans="1:19">
      <c r="A15" s="1"/>
      <c r="B15" s="1"/>
      <c r="C15" s="1"/>
      <c r="D15" s="1"/>
      <c r="E15" s="1"/>
      <c r="F15" s="1"/>
      <c r="G15" s="1"/>
      <c r="H15" s="1"/>
      <c r="I15" s="1"/>
      <c r="J15" s="1"/>
      <c r="K15" s="1"/>
      <c r="L15" s="1"/>
      <c r="M15" s="2"/>
      <c r="N15" s="2"/>
      <c r="O15" s="2"/>
      <c r="P15" s="11"/>
      <c r="Q15" s="2"/>
      <c r="R15" s="2"/>
      <c r="S15" s="2"/>
    </row>
    <row r="16" spans="1:19">
      <c r="A16" s="1"/>
      <c r="B16" s="1"/>
      <c r="C16" s="1"/>
      <c r="D16" s="1"/>
      <c r="E16" s="1"/>
      <c r="F16" s="1"/>
      <c r="G16" s="1"/>
      <c r="H16" s="1"/>
      <c r="I16" s="1"/>
      <c r="J16" s="1"/>
      <c r="K16" s="1"/>
      <c r="L16" s="1"/>
      <c r="M16" s="2"/>
      <c r="N16" s="2"/>
      <c r="O16" s="2"/>
      <c r="P16" s="2"/>
      <c r="Q16" s="2"/>
      <c r="R16" s="2"/>
      <c r="S16" s="2"/>
    </row>
    <row r="17" spans="1:19">
      <c r="A17" s="1"/>
      <c r="B17" s="1"/>
      <c r="C17" s="1"/>
      <c r="D17" s="1"/>
      <c r="E17" s="1"/>
      <c r="F17" s="1"/>
      <c r="G17" s="1"/>
      <c r="H17" s="1"/>
      <c r="I17" s="1"/>
      <c r="J17" s="1"/>
      <c r="K17" s="1"/>
      <c r="L17" s="1"/>
      <c r="M17" s="2"/>
      <c r="N17" s="2"/>
      <c r="O17" s="2"/>
      <c r="P17" s="2"/>
      <c r="Q17" s="2"/>
      <c r="R17" s="2"/>
      <c r="S17" s="2"/>
    </row>
    <row r="18" spans="1:19">
      <c r="A18" s="1"/>
      <c r="B18" s="1"/>
      <c r="C18" s="1"/>
      <c r="D18" s="1"/>
      <c r="E18" s="1"/>
      <c r="F18" s="1"/>
      <c r="G18" s="1"/>
      <c r="H18" s="1"/>
      <c r="I18" s="1"/>
      <c r="J18" s="1"/>
      <c r="K18" s="1"/>
      <c r="L18" s="1"/>
      <c r="M18" s="2"/>
      <c r="N18" s="2"/>
      <c r="O18" s="2"/>
      <c r="P18" s="2"/>
      <c r="Q18" s="2"/>
      <c r="R18" s="2"/>
      <c r="S18" s="2"/>
    </row>
    <row r="19" spans="1:19">
      <c r="A19" s="1"/>
      <c r="B19" s="1"/>
      <c r="C19" s="1"/>
      <c r="D19" s="1"/>
      <c r="E19" s="1"/>
      <c r="F19" s="1"/>
      <c r="G19" s="1"/>
      <c r="H19" s="1"/>
      <c r="I19" s="1"/>
      <c r="J19" s="1"/>
      <c r="K19" s="1"/>
      <c r="L19" s="1"/>
      <c r="M19" s="2"/>
      <c r="N19" s="2"/>
      <c r="O19" s="2"/>
      <c r="P19" s="2"/>
      <c r="Q19" s="2"/>
      <c r="R19" s="2"/>
      <c r="S19" s="2"/>
    </row>
    <row r="20" spans="1:19">
      <c r="A20" s="1"/>
      <c r="B20" s="1"/>
      <c r="C20" s="1"/>
      <c r="D20" s="1"/>
      <c r="E20" s="1"/>
      <c r="F20" s="1"/>
      <c r="G20" s="1"/>
      <c r="H20" s="1"/>
      <c r="I20" s="1"/>
      <c r="J20" s="1"/>
      <c r="K20" s="1"/>
      <c r="L20" s="1"/>
      <c r="M20" s="2"/>
      <c r="N20" s="2"/>
      <c r="O20" s="2"/>
      <c r="P20" s="2"/>
      <c r="Q20" s="2"/>
      <c r="R20" s="2"/>
      <c r="S20" s="2"/>
    </row>
    <row r="21" spans="1:19">
      <c r="A21" s="1"/>
      <c r="B21" s="1"/>
      <c r="C21" s="1"/>
      <c r="D21" s="1"/>
      <c r="E21" s="1"/>
      <c r="F21" s="1"/>
      <c r="G21" s="1"/>
      <c r="H21" s="1"/>
      <c r="I21" s="1"/>
      <c r="J21" s="1"/>
      <c r="K21" s="1"/>
      <c r="L21" s="1"/>
      <c r="M21" s="2"/>
      <c r="N21" s="2"/>
      <c r="O21" s="2"/>
      <c r="P21" s="2"/>
      <c r="Q21" s="2"/>
      <c r="R21" s="2"/>
      <c r="S21" s="2"/>
    </row>
    <row r="22" spans="1:19">
      <c r="A22" s="1"/>
      <c r="B22" s="1"/>
      <c r="C22" s="1"/>
      <c r="D22" s="1"/>
      <c r="E22" s="1"/>
      <c r="F22" s="1"/>
      <c r="G22" s="1"/>
      <c r="H22" s="1"/>
      <c r="I22" s="1"/>
      <c r="J22" s="1"/>
      <c r="K22" s="1"/>
      <c r="L22" s="1"/>
      <c r="M22" s="2"/>
      <c r="N22" s="2"/>
      <c r="O22" s="2"/>
      <c r="P22" s="2"/>
      <c r="Q22" s="2"/>
      <c r="R22" s="2"/>
      <c r="S22" s="2"/>
    </row>
    <row r="23" spans="1:19">
      <c r="A23" s="1"/>
      <c r="B23" s="1"/>
      <c r="C23" s="1"/>
      <c r="D23" s="1"/>
      <c r="E23" s="1"/>
      <c r="F23" s="1"/>
      <c r="G23" s="1"/>
      <c r="H23" s="1"/>
      <c r="I23" s="1"/>
      <c r="J23" s="1"/>
      <c r="K23" s="1"/>
      <c r="L23" s="1"/>
      <c r="M23" s="2"/>
      <c r="N23" s="2"/>
      <c r="O23" s="2"/>
      <c r="P23" s="2"/>
      <c r="Q23" s="2"/>
      <c r="R23" s="2"/>
      <c r="S23" s="2"/>
    </row>
    <row r="24" spans="1:19">
      <c r="A24" s="1"/>
      <c r="B24" s="1"/>
      <c r="C24" s="1"/>
      <c r="D24" s="1"/>
      <c r="E24" s="1"/>
      <c r="F24" s="1"/>
      <c r="G24" s="1"/>
      <c r="H24" s="1"/>
      <c r="I24" s="1"/>
      <c r="J24" s="1"/>
      <c r="K24" s="1"/>
      <c r="L24" s="1"/>
      <c r="M24" s="2"/>
      <c r="N24" s="2"/>
      <c r="O24" s="2"/>
      <c r="P24" s="2"/>
      <c r="Q24" s="2"/>
      <c r="R24" s="2"/>
      <c r="S24" s="2"/>
    </row>
    <row r="25" spans="1:19">
      <c r="A25" s="1"/>
      <c r="B25" s="1"/>
      <c r="C25" s="1"/>
      <c r="D25" s="1"/>
      <c r="E25" s="1"/>
      <c r="F25" s="1"/>
      <c r="G25" s="1"/>
      <c r="H25" s="1"/>
      <c r="I25" s="1"/>
      <c r="J25" s="1"/>
      <c r="K25" s="1"/>
      <c r="L25" s="1"/>
      <c r="M25" s="2"/>
      <c r="N25" s="2"/>
      <c r="O25" s="2"/>
      <c r="P25" s="2"/>
      <c r="Q25" s="2"/>
      <c r="R25" s="2"/>
      <c r="S25" s="2"/>
    </row>
    <row r="26" spans="1:19">
      <c r="A26" s="1"/>
      <c r="B26" s="1"/>
      <c r="C26" s="1"/>
      <c r="D26" s="1"/>
      <c r="E26" s="1"/>
      <c r="F26" s="1"/>
      <c r="G26" s="1"/>
      <c r="H26" s="1"/>
      <c r="I26" s="1"/>
      <c r="J26" s="1"/>
      <c r="K26" s="1"/>
      <c r="L26" s="1"/>
      <c r="M26" s="2"/>
      <c r="N26" s="2"/>
      <c r="O26" s="2"/>
      <c r="P26" s="2"/>
      <c r="Q26" s="2"/>
      <c r="R26" s="2"/>
      <c r="S26" s="2"/>
    </row>
    <row r="27" spans="1:19" ht="18.600000000000001" customHeight="1">
      <c r="A27" s="1"/>
      <c r="B27" s="1"/>
      <c r="C27" s="1"/>
      <c r="D27" s="1"/>
      <c r="E27" s="1"/>
      <c r="F27" s="1"/>
      <c r="G27" s="1"/>
      <c r="H27" s="1"/>
      <c r="I27" s="1"/>
      <c r="J27" s="1"/>
      <c r="K27" s="1"/>
      <c r="L27" s="1"/>
      <c r="M27" s="2"/>
      <c r="N27" s="2"/>
      <c r="O27" s="2"/>
      <c r="P27" s="2"/>
      <c r="Q27" s="2"/>
      <c r="R27" s="2"/>
      <c r="S27" s="2"/>
    </row>
    <row r="34" ht="17.45" customHeight="1"/>
  </sheetData>
  <hyperlinks>
    <hyperlink ref="O2" location="'Key figures Audi Group'!A1" display="Key figures Audi Group" xr:uid="{00000000-0004-0000-0000-000000000000}"/>
    <hyperlink ref="O3" location="'Production by site'!A1" display="Production by site" xr:uid="{00000000-0004-0000-0000-000001000000}"/>
    <hyperlink ref="O5" location="'Deliveries by region'!A1" display="Deliveries by region" xr:uid="{00000000-0004-0000-0000-000002000000}"/>
    <hyperlink ref="O6" location="'Deliveries by model series'!A1" display="Deliveries by model series" xr:uid="{00000000-0004-0000-0000-000003000000}"/>
    <hyperlink ref="O7" location="'Income statement'!A1" display="Income statement Audi Group" xr:uid="{00000000-0004-0000-0000-000004000000}"/>
    <hyperlink ref="O8" location="'Balance sheet'!A1" display="Balance sheet" xr:uid="{00000000-0004-0000-0000-000005000000}"/>
    <hyperlink ref="O9" location="'Cash flow statement'!A1" display="Cash flow statement" xr:uid="{00000000-0004-0000-0000-000006000000}"/>
    <hyperlink ref="O4" location="'Production by model series'!A1" display="Production by model series" xr:uid="{00000000-0004-0000-0000-00000A000000}"/>
    <hyperlink ref="O12" location="'Material Group companies'!A1" display="Material Group companies" xr:uid="{5A05C139-1E05-4CCE-8A11-0C888BF29CA9}"/>
    <hyperlink ref="O13" location="Glossary!A1" display="Glossary" xr:uid="{3AA58794-A82F-4111-B9CA-D13B3ACAA120}"/>
    <hyperlink ref="O11" location="'10-year overview'!A1" display="10-year overview" xr:uid="{6CFBF91D-A071-4B51-82A2-907911CDC589}"/>
    <hyperlink ref="O10" location="Workforce!A1" display="Workforce" xr:uid="{C8AE41A1-2468-46EE-B39E-7E543389A1E2}"/>
  </hyperlinks>
  <pageMargins left="0.31496062992125984" right="0.11811023622047245" top="0.15748031496062992" bottom="0.15748031496062992" header="0.31496062992125984" footer="0.31496062992125984"/>
  <pageSetup scale="62" orientation="landscape" r:id="rId1"/>
  <customProperties>
    <customPr name="_pios_id" r:id="rId2"/>
    <customPr name="EpmWorksheetKeyString_GUID" r:id="rId3"/>
  </customPropertie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27"/>
  <sheetViews>
    <sheetView showGridLines="0" zoomScale="75" zoomScaleNormal="75" zoomScaleSheetLayoutView="100" workbookViewId="0">
      <selection activeCell="C1" sqref="C1"/>
    </sheetView>
  </sheetViews>
  <sheetFormatPr defaultColWidth="11.5703125" defaultRowHeight="15"/>
  <cols>
    <col min="1" max="1" width="60.7109375" customWidth="1"/>
    <col min="2" max="2" width="2.7109375" customWidth="1"/>
    <col min="3" max="3" width="15.7109375" customWidth="1"/>
    <col min="4" max="4" width="2.7109375" customWidth="1"/>
    <col min="5" max="5" width="15.7109375" customWidth="1"/>
    <col min="6" max="6" width="2.7109375" customWidth="1"/>
    <col min="8" max="8" width="4.7109375" customWidth="1"/>
    <col min="9" max="9" width="52.7109375" customWidth="1"/>
  </cols>
  <sheetData>
    <row r="1" spans="1:9">
      <c r="A1" s="38" t="s">
        <v>227</v>
      </c>
    </row>
    <row r="2" spans="1:9">
      <c r="A2" s="20"/>
      <c r="B2" s="20"/>
    </row>
    <row r="3" spans="1:9">
      <c r="A3" s="20"/>
      <c r="B3" s="20"/>
    </row>
    <row r="4" spans="1:9" ht="14.45" customHeight="1" thickBot="1">
      <c r="A4" s="228" t="s">
        <v>228</v>
      </c>
      <c r="B4" s="21"/>
      <c r="C4" s="53">
        <v>2023</v>
      </c>
      <c r="D4" s="254"/>
      <c r="E4" s="54">
        <v>2022</v>
      </c>
      <c r="F4" s="254"/>
      <c r="G4" s="53" t="s">
        <v>229</v>
      </c>
    </row>
    <row r="5" spans="1:9" ht="14.45" customHeight="1">
      <c r="A5" s="71"/>
      <c r="B5" s="21"/>
      <c r="C5" s="21"/>
      <c r="D5" s="254"/>
      <c r="E5" s="40"/>
      <c r="F5" s="254"/>
      <c r="G5" s="21"/>
    </row>
    <row r="6" spans="1:9" ht="16.899999999999999" customHeight="1">
      <c r="A6" s="260" t="s">
        <v>230</v>
      </c>
      <c r="B6" s="19"/>
      <c r="C6" s="314">
        <v>53790</v>
      </c>
      <c r="D6" s="315"/>
      <c r="E6" s="316">
        <v>56518</v>
      </c>
      <c r="F6" s="315"/>
      <c r="G6" s="419">
        <v>-4.8</v>
      </c>
    </row>
    <row r="7" spans="1:9" ht="14.45" customHeight="1">
      <c r="A7" s="261" t="s">
        <v>231</v>
      </c>
      <c r="B7" s="225"/>
      <c r="C7" s="317">
        <v>52820</v>
      </c>
      <c r="D7" s="318"/>
      <c r="E7" s="319">
        <v>55561</v>
      </c>
      <c r="F7" s="318"/>
      <c r="G7" s="420">
        <v>-4.9000000000000004</v>
      </c>
    </row>
    <row r="8" spans="1:9" ht="14.45" customHeight="1">
      <c r="A8" s="262" t="s">
        <v>232</v>
      </c>
      <c r="B8" s="225"/>
      <c r="C8" s="308">
        <v>38249</v>
      </c>
      <c r="D8" s="320"/>
      <c r="E8" s="308">
        <v>40822</v>
      </c>
      <c r="F8" s="310"/>
      <c r="G8" s="421">
        <v>-6.3</v>
      </c>
      <c r="I8" s="109"/>
    </row>
    <row r="9" spans="1:9" ht="14.45" customHeight="1">
      <c r="A9" s="263" t="s">
        <v>233</v>
      </c>
      <c r="B9" s="225"/>
      <c r="C9" s="256">
        <v>14571</v>
      </c>
      <c r="D9" s="320"/>
      <c r="E9" s="256">
        <v>14739</v>
      </c>
      <c r="F9" s="310"/>
      <c r="G9" s="422">
        <v>-1.1000000000000001</v>
      </c>
      <c r="I9" s="109"/>
    </row>
    <row r="10" spans="1:9" ht="14.45" customHeight="1">
      <c r="A10" s="31"/>
      <c r="B10" s="225"/>
      <c r="C10" s="321"/>
      <c r="D10" s="320"/>
      <c r="E10" s="321"/>
      <c r="F10" s="310"/>
      <c r="G10" s="423"/>
      <c r="I10" s="109"/>
    </row>
    <row r="11" spans="1:9" ht="16.899999999999999" customHeight="1">
      <c r="A11" s="260" t="s">
        <v>234</v>
      </c>
      <c r="B11" s="19"/>
      <c r="C11" s="314">
        <v>30954</v>
      </c>
      <c r="D11" s="315"/>
      <c r="E11" s="316">
        <v>29742</v>
      </c>
      <c r="F11" s="315"/>
      <c r="G11" s="419">
        <v>4.0999999999999996</v>
      </c>
    </row>
    <row r="12" spans="1:9" ht="14.45" customHeight="1">
      <c r="A12" s="262" t="s">
        <v>235</v>
      </c>
      <c r="B12" s="225"/>
      <c r="C12" s="308">
        <v>3072</v>
      </c>
      <c r="D12" s="320"/>
      <c r="E12" s="308">
        <v>2969</v>
      </c>
      <c r="F12" s="310"/>
      <c r="G12" s="421">
        <v>3.5</v>
      </c>
      <c r="I12" s="109"/>
    </row>
    <row r="13" spans="1:9" ht="14.45" customHeight="1">
      <c r="A13" s="262" t="s">
        <v>236</v>
      </c>
      <c r="B13" s="225"/>
      <c r="C13" s="308">
        <v>11993</v>
      </c>
      <c r="D13" s="320"/>
      <c r="E13" s="308">
        <v>11930</v>
      </c>
      <c r="F13" s="310"/>
      <c r="G13" s="421">
        <v>0.5</v>
      </c>
      <c r="I13" s="109"/>
    </row>
    <row r="14" spans="1:9" ht="14.45" customHeight="1">
      <c r="A14" s="262" t="s">
        <v>237</v>
      </c>
      <c r="B14" s="225"/>
      <c r="C14" s="308">
        <v>5206</v>
      </c>
      <c r="D14" s="320"/>
      <c r="E14" s="308">
        <v>4977</v>
      </c>
      <c r="F14" s="310"/>
      <c r="G14" s="421">
        <v>4.5999999999999996</v>
      </c>
      <c r="I14" s="109"/>
    </row>
    <row r="15" spans="1:9" ht="14.45" customHeight="1">
      <c r="A15" s="262" t="s">
        <v>238</v>
      </c>
      <c r="B15" s="225"/>
      <c r="C15" s="308">
        <v>2049</v>
      </c>
      <c r="D15" s="320"/>
      <c r="E15" s="308">
        <v>1882</v>
      </c>
      <c r="F15" s="310"/>
      <c r="G15" s="421">
        <v>8.9</v>
      </c>
      <c r="I15" s="109"/>
    </row>
    <row r="16" spans="1:9" ht="14.45" customHeight="1">
      <c r="A16" s="262" t="s">
        <v>239</v>
      </c>
      <c r="B16" s="225"/>
      <c r="C16" s="308">
        <v>4085</v>
      </c>
      <c r="D16" s="320"/>
      <c r="E16" s="308">
        <v>3940</v>
      </c>
      <c r="F16" s="310"/>
      <c r="G16" s="391">
        <v>3.7</v>
      </c>
      <c r="I16" s="109"/>
    </row>
    <row r="17" spans="1:9" ht="14.45" customHeight="1">
      <c r="A17" s="259" t="s">
        <v>240</v>
      </c>
      <c r="B17" s="225"/>
      <c r="C17" s="321">
        <v>1774</v>
      </c>
      <c r="D17" s="320"/>
      <c r="E17" s="321">
        <v>1867</v>
      </c>
      <c r="F17" s="310"/>
      <c r="G17" s="391">
        <v>-5</v>
      </c>
      <c r="I17" s="109"/>
    </row>
    <row r="18" spans="1:9" ht="14.45" customHeight="1">
      <c r="A18" s="264" t="s">
        <v>241</v>
      </c>
      <c r="B18" s="19"/>
      <c r="C18" s="322">
        <v>84744</v>
      </c>
      <c r="D18" s="323"/>
      <c r="E18" s="324">
        <v>86260</v>
      </c>
      <c r="F18" s="323"/>
      <c r="G18" s="389">
        <v>-1.8</v>
      </c>
      <c r="I18" s="109"/>
    </row>
    <row r="19" spans="1:9" ht="14.45" customHeight="1">
      <c r="A19" s="234"/>
      <c r="B19" s="19"/>
      <c r="C19" s="302"/>
      <c r="D19" s="323"/>
      <c r="E19" s="321"/>
      <c r="F19" s="323"/>
      <c r="G19" s="424"/>
      <c r="I19" s="109"/>
    </row>
    <row r="20" spans="1:9" ht="14.45" customHeight="1">
      <c r="A20" s="265" t="s">
        <v>242</v>
      </c>
      <c r="B20" s="20"/>
      <c r="C20" s="325">
        <v>2159</v>
      </c>
      <c r="D20" s="320"/>
      <c r="E20" s="325">
        <v>2249</v>
      </c>
      <c r="F20" s="320"/>
      <c r="G20" s="390">
        <v>-4</v>
      </c>
      <c r="I20" s="109"/>
    </row>
    <row r="21" spans="1:9" ht="14.45" customHeight="1">
      <c r="A21" s="264" t="s">
        <v>243</v>
      </c>
      <c r="B21" s="19"/>
      <c r="C21" s="322">
        <v>86903</v>
      </c>
      <c r="D21" s="323"/>
      <c r="E21" s="324">
        <v>88509</v>
      </c>
      <c r="F21" s="323"/>
      <c r="G21" s="389">
        <v>-1.8</v>
      </c>
      <c r="I21" s="109"/>
    </row>
    <row r="22" spans="1:9" ht="14.45" customHeight="1">
      <c r="A22" s="234"/>
      <c r="B22" s="19"/>
      <c r="C22" s="302"/>
      <c r="D22" s="323"/>
      <c r="E22" s="321"/>
      <c r="F22" s="323"/>
      <c r="G22" s="424"/>
      <c r="I22" s="109"/>
    </row>
    <row r="23" spans="1:9" ht="28.9" customHeight="1">
      <c r="A23" s="265" t="s">
        <v>244</v>
      </c>
      <c r="B23" s="20"/>
      <c r="C23" s="325">
        <v>473</v>
      </c>
      <c r="D23" s="320"/>
      <c r="E23" s="325">
        <v>456</v>
      </c>
      <c r="F23" s="320"/>
      <c r="G23" s="425">
        <v>3.7</v>
      </c>
      <c r="I23" s="109"/>
    </row>
    <row r="24" spans="1:9" ht="14.45" customHeight="1">
      <c r="A24" s="264" t="s">
        <v>245</v>
      </c>
      <c r="B24" s="19"/>
      <c r="C24" s="322">
        <v>87376</v>
      </c>
      <c r="D24" s="323"/>
      <c r="E24" s="324">
        <v>88965</v>
      </c>
      <c r="F24" s="323"/>
      <c r="G24" s="389">
        <v>-1.8</v>
      </c>
      <c r="I24" s="109"/>
    </row>
    <row r="25" spans="1:9" ht="14.45" customHeight="1">
      <c r="A25" s="48"/>
      <c r="B25" s="20"/>
      <c r="C25" s="224"/>
      <c r="D25" s="251"/>
      <c r="E25" s="224"/>
      <c r="F25" s="251"/>
      <c r="G25" s="326"/>
    </row>
    <row r="26" spans="1:9">
      <c r="A26" s="258" t="s">
        <v>246</v>
      </c>
    </row>
    <row r="27" spans="1:9">
      <c r="A27" s="106"/>
    </row>
  </sheetData>
  <pageMargins left="0.31496062992125984" right="0.11811023622047245" top="0.15748031496062992" bottom="0.15748031496062992" header="0.31496062992125984" footer="0.31496062992125984"/>
  <pageSetup orientation="landscape" r:id="rId1"/>
  <customProperties>
    <customPr name="_pios_id" r:id="rId2"/>
    <customPr name="EpmWorksheetKeyString_GUID" r:id="rId3"/>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W59"/>
  <sheetViews>
    <sheetView showGridLines="0" zoomScale="75" zoomScaleNormal="75" workbookViewId="0"/>
  </sheetViews>
  <sheetFormatPr defaultColWidth="11.5703125" defaultRowHeight="15"/>
  <cols>
    <col min="1" max="1" width="50.7109375" customWidth="1"/>
    <col min="2" max="2" width="20.7109375" customWidth="1"/>
    <col min="3" max="3" width="1.7109375" customWidth="1"/>
    <col min="4" max="4" width="12.140625" customWidth="1"/>
    <col min="5" max="5" width="1.7109375" customWidth="1"/>
    <col min="6" max="6" width="12.140625" customWidth="1"/>
    <col min="7" max="7" width="1.7109375" customWidth="1"/>
    <col min="8" max="8" width="12.140625" customWidth="1"/>
    <col min="9" max="9" width="1.7109375" customWidth="1"/>
    <col min="10" max="10" width="12.140625" customWidth="1"/>
    <col min="11" max="11" width="1.7109375" customWidth="1"/>
    <col min="12" max="12" width="12.140625" customWidth="1"/>
    <col min="13" max="13" width="1.7109375" customWidth="1"/>
    <col min="14" max="14" width="12.140625" customWidth="1"/>
    <col min="15" max="15" width="1.7109375" customWidth="1"/>
    <col min="16" max="16" width="12.140625" customWidth="1"/>
    <col min="17" max="17" width="1.7109375" customWidth="1"/>
    <col min="18" max="18" width="12.140625" customWidth="1"/>
    <col min="19" max="19" width="1.7109375" customWidth="1"/>
    <col min="20" max="20" width="12.140625" customWidth="1"/>
    <col min="21" max="21" width="1.7109375" customWidth="1"/>
    <col min="23" max="23" width="1.7109375" customWidth="1"/>
  </cols>
  <sheetData>
    <row r="1" spans="1:23">
      <c r="A1" s="38" t="s">
        <v>247</v>
      </c>
      <c r="D1" s="266"/>
      <c r="F1" s="266"/>
      <c r="H1" s="266"/>
      <c r="J1" s="266"/>
      <c r="L1" s="266"/>
      <c r="N1" s="266"/>
      <c r="P1" s="266"/>
      <c r="R1" s="266"/>
      <c r="T1" s="266"/>
    </row>
    <row r="2" spans="1:23">
      <c r="A2" s="20"/>
      <c r="D2" s="266"/>
      <c r="F2" s="266"/>
      <c r="H2" s="266"/>
      <c r="J2" s="266"/>
      <c r="L2" s="266"/>
      <c r="N2" s="266"/>
      <c r="P2" s="266"/>
      <c r="R2" s="266"/>
      <c r="T2" s="266"/>
    </row>
    <row r="3" spans="1:23" ht="15.75" thickBot="1">
      <c r="A3" s="39"/>
      <c r="B3" s="39"/>
      <c r="C3" s="21"/>
      <c r="D3" s="53">
        <v>2013</v>
      </c>
      <c r="E3" s="21"/>
      <c r="F3" s="53">
        <v>2014</v>
      </c>
      <c r="G3" s="21"/>
      <c r="H3" s="53">
        <v>2015</v>
      </c>
      <c r="I3" s="21"/>
      <c r="J3" s="53">
        <v>2016</v>
      </c>
      <c r="K3" s="21"/>
      <c r="L3" s="53" t="s">
        <v>248</v>
      </c>
      <c r="M3" s="21"/>
      <c r="N3" s="53">
        <v>2018</v>
      </c>
      <c r="O3" s="21"/>
      <c r="P3" s="53">
        <v>2019</v>
      </c>
      <c r="Q3" s="21"/>
      <c r="R3" s="53">
        <v>2020</v>
      </c>
      <c r="S3" s="21"/>
      <c r="T3" s="53">
        <v>2021</v>
      </c>
      <c r="U3" s="21"/>
      <c r="V3" s="53">
        <v>2022</v>
      </c>
      <c r="W3" s="21"/>
    </row>
    <row r="4" spans="1:23">
      <c r="A4" s="39"/>
      <c r="B4" s="39"/>
      <c r="C4" s="21"/>
      <c r="D4" s="21"/>
      <c r="E4" s="21"/>
      <c r="F4" s="21"/>
      <c r="G4" s="21"/>
      <c r="H4" s="21"/>
      <c r="I4" s="21"/>
      <c r="J4" s="21"/>
      <c r="K4" s="21"/>
      <c r="L4" s="21"/>
      <c r="M4" s="21"/>
      <c r="N4" s="21"/>
      <c r="O4" s="21"/>
      <c r="P4" s="21"/>
      <c r="Q4" s="21"/>
      <c r="R4" s="21"/>
      <c r="S4" s="21"/>
      <c r="T4" s="21"/>
      <c r="U4" s="21"/>
      <c r="V4" s="21"/>
      <c r="W4" s="21"/>
    </row>
    <row r="5" spans="1:23" ht="14.45" customHeight="1">
      <c r="A5" s="274" t="s">
        <v>249</v>
      </c>
      <c r="B5" s="275"/>
      <c r="C5" s="20"/>
      <c r="D5" s="276"/>
      <c r="E5" s="20"/>
      <c r="F5" s="276"/>
      <c r="G5" s="20"/>
      <c r="H5" s="276"/>
      <c r="I5" s="20"/>
      <c r="J5" s="276"/>
      <c r="K5" s="20"/>
      <c r="L5" s="276"/>
      <c r="M5" s="20"/>
      <c r="N5" s="276"/>
      <c r="O5" s="20"/>
      <c r="P5" s="276"/>
      <c r="Q5" s="20"/>
      <c r="R5" s="276"/>
      <c r="S5" s="20"/>
      <c r="T5" s="276"/>
      <c r="U5" s="20"/>
      <c r="V5" s="276"/>
      <c r="W5" s="20"/>
    </row>
    <row r="6" spans="1:23" ht="14.45" customHeight="1">
      <c r="A6" s="19"/>
      <c r="B6" s="48"/>
      <c r="C6" s="20"/>
      <c r="D6" s="40"/>
      <c r="E6" s="20"/>
      <c r="F6" s="40"/>
      <c r="G6" s="20"/>
      <c r="H6" s="40"/>
      <c r="I6" s="20"/>
      <c r="J6" s="40"/>
      <c r="K6" s="20"/>
      <c r="L6" s="40"/>
      <c r="M6" s="20"/>
      <c r="N6" s="40"/>
      <c r="O6" s="20"/>
      <c r="P6" s="40"/>
      <c r="Q6" s="20"/>
      <c r="R6" s="40"/>
      <c r="S6" s="20"/>
      <c r="T6" s="40"/>
      <c r="U6" s="20"/>
      <c r="V6" s="40"/>
      <c r="W6" s="20"/>
    </row>
    <row r="7" spans="1:23" ht="15" customHeight="1">
      <c r="A7" s="229" t="s">
        <v>250</v>
      </c>
      <c r="B7" s="229"/>
      <c r="C7" s="20"/>
      <c r="D7" s="281">
        <v>1608048</v>
      </c>
      <c r="E7" s="251"/>
      <c r="F7" s="281">
        <v>1804624</v>
      </c>
      <c r="G7" s="251"/>
      <c r="H7" s="281">
        <v>1828683</v>
      </c>
      <c r="I7" s="253" t="s">
        <v>251</v>
      </c>
      <c r="J7" s="281">
        <v>1903259</v>
      </c>
      <c r="K7" s="253"/>
      <c r="L7" s="281">
        <v>1879840</v>
      </c>
      <c r="M7" s="253"/>
      <c r="N7" s="281">
        <v>1871386</v>
      </c>
      <c r="O7" s="253"/>
      <c r="P7" s="281">
        <v>1802073</v>
      </c>
      <c r="Q7" s="253"/>
      <c r="R7" s="281">
        <v>1664265</v>
      </c>
      <c r="S7" s="253"/>
      <c r="T7" s="281">
        <v>1581164</v>
      </c>
      <c r="U7" s="253"/>
      <c r="V7" s="281">
        <v>1717896</v>
      </c>
      <c r="W7" s="253"/>
    </row>
    <row r="8" spans="1:23" ht="15" customHeight="1">
      <c r="A8" s="229" t="s">
        <v>252</v>
      </c>
      <c r="B8" s="229"/>
      <c r="C8" s="20"/>
      <c r="D8" s="281">
        <v>1926724</v>
      </c>
      <c r="E8" s="251"/>
      <c r="F8" s="281">
        <v>1974846</v>
      </c>
      <c r="G8" s="251"/>
      <c r="H8" s="281">
        <v>2023618</v>
      </c>
      <c r="I8" s="253"/>
      <c r="J8" s="281">
        <v>1927838</v>
      </c>
      <c r="K8" s="253"/>
      <c r="L8" s="281">
        <v>1966434</v>
      </c>
      <c r="M8" s="253"/>
      <c r="N8" s="281">
        <v>1955532</v>
      </c>
      <c r="O8" s="253"/>
      <c r="P8" s="281">
        <v>1969731</v>
      </c>
      <c r="Q8" s="253"/>
      <c r="R8" s="281">
        <v>1662481</v>
      </c>
      <c r="S8" s="253"/>
      <c r="T8" s="281">
        <v>1621468</v>
      </c>
      <c r="U8" s="253"/>
      <c r="V8" s="281">
        <v>1680671</v>
      </c>
      <c r="W8" s="253"/>
    </row>
    <row r="9" spans="1:23" ht="15" customHeight="1">
      <c r="A9" s="229" t="s">
        <v>253</v>
      </c>
      <c r="B9" s="229"/>
      <c r="C9" s="20"/>
      <c r="D9" s="281">
        <v>45018</v>
      </c>
      <c r="E9" s="251"/>
      <c r="F9" s="281">
        <v>45339</v>
      </c>
      <c r="G9" s="251"/>
      <c r="H9" s="281">
        <v>55551</v>
      </c>
      <c r="I9" s="253"/>
      <c r="J9" s="281">
        <v>56978</v>
      </c>
      <c r="K9" s="253"/>
      <c r="L9" s="281">
        <v>56743</v>
      </c>
      <c r="M9" s="253"/>
      <c r="N9" s="281">
        <v>53320</v>
      </c>
      <c r="O9" s="253"/>
      <c r="P9" s="281">
        <v>51723</v>
      </c>
      <c r="Q9" s="253"/>
      <c r="R9" s="281">
        <v>44827</v>
      </c>
      <c r="S9" s="253"/>
      <c r="T9" s="281">
        <v>59214</v>
      </c>
      <c r="U9" s="253"/>
      <c r="V9" s="281">
        <v>70295</v>
      </c>
      <c r="W9" s="253"/>
    </row>
    <row r="10" spans="1:23">
      <c r="A10" s="19"/>
      <c r="B10" s="48"/>
      <c r="C10" s="20"/>
      <c r="D10" s="268"/>
      <c r="E10" s="251"/>
      <c r="F10" s="268"/>
      <c r="G10" s="251"/>
      <c r="H10" s="268"/>
      <c r="I10" s="253"/>
      <c r="J10" s="268"/>
      <c r="K10" s="253"/>
      <c r="L10" s="268"/>
      <c r="M10" s="253"/>
      <c r="N10" s="268"/>
      <c r="O10" s="253"/>
      <c r="P10" s="268"/>
      <c r="Q10" s="253"/>
      <c r="R10" s="269"/>
      <c r="S10" s="253"/>
      <c r="T10" s="269"/>
      <c r="U10" s="253"/>
      <c r="V10" s="269"/>
      <c r="W10" s="253"/>
    </row>
    <row r="11" spans="1:23" ht="14.45" customHeight="1">
      <c r="A11" s="274" t="s">
        <v>254</v>
      </c>
      <c r="B11" s="275"/>
      <c r="C11" s="20"/>
      <c r="D11" s="276"/>
      <c r="E11" s="20"/>
      <c r="F11" s="276"/>
      <c r="G11" s="20"/>
      <c r="H11" s="276"/>
      <c r="I11" s="20"/>
      <c r="J11" s="276"/>
      <c r="K11" s="20"/>
      <c r="L11" s="276"/>
      <c r="M11" s="20"/>
      <c r="N11" s="276"/>
      <c r="O11" s="20"/>
      <c r="P11" s="276"/>
      <c r="Q11" s="20"/>
      <c r="R11" s="276"/>
      <c r="S11" s="20"/>
      <c r="T11" s="276"/>
      <c r="U11" s="20"/>
      <c r="V11" s="276"/>
      <c r="W11" s="20"/>
    </row>
    <row r="12" spans="1:23" ht="14.25" customHeight="1">
      <c r="A12" s="19"/>
      <c r="B12" s="48"/>
      <c r="C12" s="20"/>
      <c r="D12" s="268"/>
      <c r="E12" s="251"/>
      <c r="F12" s="268"/>
      <c r="G12" s="251"/>
      <c r="H12" s="268"/>
      <c r="I12" s="253"/>
      <c r="J12" s="268"/>
      <c r="K12" s="253"/>
      <c r="L12" s="268"/>
      <c r="M12" s="253"/>
      <c r="N12" s="268"/>
      <c r="O12" s="253"/>
      <c r="P12" s="268"/>
      <c r="Q12" s="253"/>
      <c r="R12" s="269"/>
      <c r="S12" s="253"/>
      <c r="T12" s="269"/>
      <c r="U12" s="253"/>
      <c r="V12" s="269"/>
      <c r="W12" s="253"/>
    </row>
    <row r="13" spans="1:23" ht="15" customHeight="1">
      <c r="A13" s="229" t="s">
        <v>255</v>
      </c>
      <c r="B13" s="229"/>
      <c r="C13" s="20"/>
      <c r="D13" s="281">
        <v>1751007</v>
      </c>
      <c r="E13" s="251"/>
      <c r="F13" s="281">
        <v>1933517</v>
      </c>
      <c r="G13" s="251"/>
      <c r="H13" s="281">
        <v>2024881</v>
      </c>
      <c r="I13" s="253"/>
      <c r="J13" s="281">
        <v>2088187</v>
      </c>
      <c r="K13" s="253"/>
      <c r="L13" s="281">
        <v>2105084</v>
      </c>
      <c r="M13" s="253"/>
      <c r="N13" s="281">
        <v>2081418</v>
      </c>
      <c r="O13" s="253"/>
      <c r="P13" s="281">
        <v>1853833</v>
      </c>
      <c r="Q13" s="253"/>
      <c r="R13" s="281">
        <v>1700258</v>
      </c>
      <c r="S13" s="253"/>
      <c r="T13" s="281">
        <v>1688978</v>
      </c>
      <c r="U13" s="253"/>
      <c r="V13" s="281">
        <v>1638638</v>
      </c>
      <c r="W13" s="253"/>
    </row>
    <row r="14" spans="1:23" ht="15" customHeight="1">
      <c r="A14" s="73" t="s">
        <v>256</v>
      </c>
      <c r="B14" s="73" t="s">
        <v>22</v>
      </c>
      <c r="C14" s="20"/>
      <c r="D14" s="280">
        <v>1575480</v>
      </c>
      <c r="E14" s="251"/>
      <c r="F14" s="280">
        <v>1741129</v>
      </c>
      <c r="G14" s="251"/>
      <c r="H14" s="280">
        <v>1803246</v>
      </c>
      <c r="I14" s="253"/>
      <c r="J14" s="280">
        <v>1867738</v>
      </c>
      <c r="K14" s="253"/>
      <c r="L14" s="280">
        <v>1878105</v>
      </c>
      <c r="M14" s="253"/>
      <c r="N14" s="280">
        <v>1812485</v>
      </c>
      <c r="O14" s="253"/>
      <c r="P14" s="280">
        <v>1845573</v>
      </c>
      <c r="Q14" s="253"/>
      <c r="R14" s="280">
        <v>1692773</v>
      </c>
      <c r="S14" s="253"/>
      <c r="T14" s="280">
        <v>1680512</v>
      </c>
      <c r="U14" s="253"/>
      <c r="V14" s="280">
        <v>1614231</v>
      </c>
      <c r="W14" s="253"/>
    </row>
    <row r="15" spans="1:23" ht="15" customHeight="1">
      <c r="A15" s="229" t="s">
        <v>58</v>
      </c>
      <c r="B15" s="229" t="s">
        <v>22</v>
      </c>
      <c r="C15" s="20"/>
      <c r="D15" s="281">
        <v>2121</v>
      </c>
      <c r="E15" s="251"/>
      <c r="F15" s="281">
        <v>2530</v>
      </c>
      <c r="G15" s="251"/>
      <c r="H15" s="281">
        <v>3245</v>
      </c>
      <c r="I15" s="253"/>
      <c r="J15" s="281">
        <v>3457</v>
      </c>
      <c r="K15" s="253"/>
      <c r="L15" s="281">
        <v>3815</v>
      </c>
      <c r="M15" s="253"/>
      <c r="N15" s="281">
        <v>5750</v>
      </c>
      <c r="O15" s="253"/>
      <c r="P15" s="281">
        <v>8205</v>
      </c>
      <c r="Q15" s="253"/>
      <c r="R15" s="281">
        <v>7430</v>
      </c>
      <c r="S15" s="253"/>
      <c r="T15" s="281">
        <v>8405</v>
      </c>
      <c r="U15" s="253"/>
      <c r="V15" s="281">
        <v>9233</v>
      </c>
      <c r="W15" s="253"/>
    </row>
    <row r="16" spans="1:23" ht="15" customHeight="1">
      <c r="A16" s="229" t="s">
        <v>147</v>
      </c>
      <c r="B16" s="229" t="s">
        <v>22</v>
      </c>
      <c r="C16" s="20"/>
      <c r="D16" s="281">
        <v>173406</v>
      </c>
      <c r="E16" s="251"/>
      <c r="F16" s="281">
        <v>189858</v>
      </c>
      <c r="G16" s="251"/>
      <c r="H16" s="281">
        <v>218390</v>
      </c>
      <c r="I16" s="253"/>
      <c r="J16" s="281">
        <v>216992</v>
      </c>
      <c r="K16" s="253"/>
      <c r="L16" s="281">
        <v>223164</v>
      </c>
      <c r="M16" s="253"/>
      <c r="N16" s="281">
        <v>263183</v>
      </c>
      <c r="O16" s="253"/>
      <c r="P16" s="281">
        <v>55</v>
      </c>
      <c r="Q16" s="253"/>
      <c r="R16" s="281">
        <v>55</v>
      </c>
      <c r="S16" s="253"/>
      <c r="T16" s="281">
        <v>61</v>
      </c>
      <c r="U16" s="253"/>
      <c r="V16" s="281" t="s">
        <v>49</v>
      </c>
      <c r="W16" s="253"/>
    </row>
    <row r="17" spans="1:23" ht="15" customHeight="1">
      <c r="A17" s="48"/>
      <c r="B17" s="48"/>
      <c r="C17" s="20"/>
      <c r="D17" s="267"/>
      <c r="E17" s="251"/>
      <c r="F17" s="267"/>
      <c r="G17" s="251"/>
      <c r="H17" s="267"/>
      <c r="I17" s="253"/>
      <c r="J17" s="267"/>
      <c r="K17" s="253"/>
      <c r="L17" s="267"/>
      <c r="M17" s="253"/>
      <c r="N17" s="267"/>
      <c r="O17" s="253"/>
      <c r="P17" s="267"/>
      <c r="Q17" s="253"/>
      <c r="R17" s="267"/>
      <c r="S17" s="253"/>
      <c r="T17" s="267"/>
      <c r="U17" s="253"/>
      <c r="V17" s="267"/>
      <c r="W17" s="253"/>
    </row>
    <row r="18" spans="1:23" ht="15" customHeight="1">
      <c r="A18" s="229" t="s">
        <v>67</v>
      </c>
      <c r="B18" s="229" t="s">
        <v>257</v>
      </c>
      <c r="C18" s="20"/>
      <c r="D18" s="281">
        <v>44287</v>
      </c>
      <c r="E18" s="251"/>
      <c r="F18" s="281">
        <v>45117</v>
      </c>
      <c r="G18" s="251"/>
      <c r="H18" s="281">
        <v>54809</v>
      </c>
      <c r="I18" s="253"/>
      <c r="J18" s="281">
        <v>55451</v>
      </c>
      <c r="K18" s="253"/>
      <c r="L18" s="281">
        <v>55871</v>
      </c>
      <c r="M18" s="253"/>
      <c r="N18" s="281">
        <v>53004</v>
      </c>
      <c r="O18" s="253"/>
      <c r="P18" s="281">
        <v>53183</v>
      </c>
      <c r="Q18" s="253"/>
      <c r="R18" s="281">
        <v>48042</v>
      </c>
      <c r="S18" s="253"/>
      <c r="T18" s="281">
        <v>59447</v>
      </c>
      <c r="U18" s="253"/>
      <c r="V18" s="281">
        <v>61562</v>
      </c>
      <c r="W18" s="253"/>
    </row>
    <row r="19" spans="1:23">
      <c r="A19" s="19"/>
      <c r="B19" s="48"/>
      <c r="C19" s="20"/>
      <c r="D19" s="268"/>
      <c r="E19" s="251"/>
      <c r="F19" s="268"/>
      <c r="G19" s="251"/>
      <c r="H19" s="268"/>
      <c r="I19" s="253"/>
      <c r="J19" s="268"/>
      <c r="K19" s="253"/>
      <c r="L19" s="268"/>
      <c r="M19" s="253"/>
      <c r="N19" s="268"/>
      <c r="O19" s="253"/>
      <c r="P19" s="268"/>
      <c r="Q19" s="253"/>
      <c r="R19" s="268"/>
      <c r="S19" s="253"/>
      <c r="T19" s="268"/>
      <c r="U19" s="253"/>
      <c r="V19" s="268"/>
      <c r="W19" s="253"/>
    </row>
    <row r="20" spans="1:23" ht="15" customHeight="1">
      <c r="A20" s="277" t="s">
        <v>8</v>
      </c>
      <c r="B20" s="278" t="s">
        <v>258</v>
      </c>
      <c r="C20" s="20"/>
      <c r="D20" s="279">
        <v>71781</v>
      </c>
      <c r="E20" s="251"/>
      <c r="F20" s="279">
        <v>77247</v>
      </c>
      <c r="G20" s="251"/>
      <c r="H20" s="279">
        <v>82838</v>
      </c>
      <c r="I20" s="253"/>
      <c r="J20" s="279">
        <v>87112</v>
      </c>
      <c r="K20" s="253"/>
      <c r="L20" s="279">
        <v>90402</v>
      </c>
      <c r="M20" s="253"/>
      <c r="N20" s="279">
        <v>91477</v>
      </c>
      <c r="O20" s="253"/>
      <c r="P20" s="279">
        <v>90783</v>
      </c>
      <c r="Q20" s="253"/>
      <c r="R20" s="279">
        <v>87996</v>
      </c>
      <c r="S20" s="253"/>
      <c r="T20" s="279">
        <v>85750</v>
      </c>
      <c r="U20" s="253"/>
      <c r="V20" s="279">
        <v>87995.65</v>
      </c>
      <c r="W20" s="253"/>
    </row>
    <row r="21" spans="1:23">
      <c r="A21" s="19"/>
      <c r="B21" s="48"/>
      <c r="C21" s="20"/>
      <c r="D21" s="268"/>
      <c r="E21" s="251"/>
      <c r="F21" s="268"/>
      <c r="G21" s="251"/>
      <c r="H21" s="268"/>
      <c r="I21" s="253"/>
      <c r="J21" s="268"/>
      <c r="K21" s="253"/>
      <c r="L21" s="268"/>
      <c r="M21" s="253"/>
      <c r="N21" s="268"/>
      <c r="O21" s="253"/>
      <c r="P21" s="268"/>
      <c r="Q21" s="253"/>
      <c r="R21" s="268"/>
      <c r="S21" s="253"/>
      <c r="T21" s="268"/>
      <c r="U21" s="253"/>
      <c r="V21" s="268"/>
      <c r="W21" s="253"/>
    </row>
    <row r="22" spans="1:23" ht="14.45" customHeight="1">
      <c r="A22" s="274" t="s">
        <v>259</v>
      </c>
      <c r="B22" s="275"/>
      <c r="C22" s="20"/>
      <c r="D22" s="276"/>
      <c r="E22" s="20"/>
      <c r="F22" s="276"/>
      <c r="G22" s="20"/>
      <c r="H22" s="276"/>
      <c r="I22" s="20"/>
      <c r="J22" s="276"/>
      <c r="K22" s="20"/>
      <c r="L22" s="276"/>
      <c r="M22" s="20"/>
      <c r="N22" s="276"/>
      <c r="O22" s="20"/>
      <c r="P22" s="276"/>
      <c r="Q22" s="20"/>
      <c r="R22" s="276"/>
      <c r="S22" s="20"/>
      <c r="T22" s="276"/>
      <c r="U22" s="20"/>
      <c r="V22" s="276"/>
      <c r="W22" s="20"/>
    </row>
    <row r="23" spans="1:23" ht="15" customHeight="1">
      <c r="A23" s="229" t="s">
        <v>23</v>
      </c>
      <c r="B23" s="229" t="s">
        <v>24</v>
      </c>
      <c r="C23" s="20"/>
      <c r="D23" s="281">
        <v>49880</v>
      </c>
      <c r="E23" s="251"/>
      <c r="F23" s="281">
        <v>53787</v>
      </c>
      <c r="G23" s="251"/>
      <c r="H23" s="281">
        <v>58420</v>
      </c>
      <c r="I23" s="253"/>
      <c r="J23" s="281">
        <v>59317</v>
      </c>
      <c r="K23" s="253"/>
      <c r="L23" s="281">
        <v>59789</v>
      </c>
      <c r="M23" s="253"/>
      <c r="N23" s="281">
        <v>59248</v>
      </c>
      <c r="O23" s="253"/>
      <c r="P23" s="281">
        <v>55680</v>
      </c>
      <c r="Q23" s="253"/>
      <c r="R23" s="281">
        <v>49973</v>
      </c>
      <c r="S23" s="253"/>
      <c r="T23" s="281">
        <v>53068</v>
      </c>
      <c r="U23" s="253"/>
      <c r="V23" s="281">
        <v>61753</v>
      </c>
      <c r="W23" s="253"/>
    </row>
    <row r="24" spans="1:23" ht="15" customHeight="1">
      <c r="A24" s="229" t="s">
        <v>260</v>
      </c>
      <c r="B24" s="229" t="s">
        <v>24</v>
      </c>
      <c r="C24" s="20"/>
      <c r="D24" s="281">
        <v>5543</v>
      </c>
      <c r="E24" s="251"/>
      <c r="F24" s="281">
        <v>6068</v>
      </c>
      <c r="G24" s="251"/>
      <c r="H24" s="281">
        <v>6602</v>
      </c>
      <c r="I24" s="253"/>
      <c r="J24" s="281">
        <v>6761</v>
      </c>
      <c r="K24" s="253"/>
      <c r="L24" s="281">
        <v>7219</v>
      </c>
      <c r="M24" s="253"/>
      <c r="N24" s="281">
        <v>7336</v>
      </c>
      <c r="O24" s="253"/>
      <c r="P24" s="281">
        <v>7898</v>
      </c>
      <c r="Q24" s="253"/>
      <c r="R24" s="281">
        <v>6930</v>
      </c>
      <c r="S24" s="253"/>
      <c r="T24" s="281">
        <v>7869</v>
      </c>
      <c r="U24" s="253"/>
      <c r="V24" s="281">
        <v>8213</v>
      </c>
      <c r="W24" s="253"/>
    </row>
    <row r="25" spans="1:23" ht="15" customHeight="1">
      <c r="A25" s="229" t="s">
        <v>261</v>
      </c>
      <c r="B25" s="229" t="s">
        <v>24</v>
      </c>
      <c r="C25" s="20"/>
      <c r="D25" s="281">
        <v>2071</v>
      </c>
      <c r="E25" s="251"/>
      <c r="F25" s="281">
        <v>2455</v>
      </c>
      <c r="G25" s="251"/>
      <c r="H25" s="281">
        <v>2665</v>
      </c>
      <c r="I25" s="253"/>
      <c r="J25" s="281">
        <v>3159</v>
      </c>
      <c r="K25" s="253"/>
      <c r="L25" s="281">
        <v>3593</v>
      </c>
      <c r="M25" s="253"/>
      <c r="N25" s="281">
        <v>3853</v>
      </c>
      <c r="O25" s="253"/>
      <c r="P25" s="281">
        <v>4270</v>
      </c>
      <c r="Q25" s="253"/>
      <c r="R25" s="281">
        <v>4606</v>
      </c>
      <c r="S25" s="253"/>
      <c r="T25" s="281">
        <v>4307</v>
      </c>
      <c r="U25" s="253"/>
      <c r="V25" s="281">
        <v>4389</v>
      </c>
      <c r="W25" s="253"/>
    </row>
    <row r="26" spans="1:23" ht="15" customHeight="1">
      <c r="A26" s="229" t="s">
        <v>25</v>
      </c>
      <c r="B26" s="229" t="s">
        <v>24</v>
      </c>
      <c r="C26" s="20"/>
      <c r="D26" s="281">
        <v>5030</v>
      </c>
      <c r="E26" s="251"/>
      <c r="F26" s="281">
        <v>5150</v>
      </c>
      <c r="G26" s="251"/>
      <c r="H26" s="281">
        <v>4836</v>
      </c>
      <c r="I26" s="253" t="s">
        <v>262</v>
      </c>
      <c r="J26" s="281">
        <v>3052</v>
      </c>
      <c r="K26" s="253" t="s">
        <v>262</v>
      </c>
      <c r="L26" s="281">
        <v>4671</v>
      </c>
      <c r="M26" s="253" t="s">
        <v>262</v>
      </c>
      <c r="N26" s="281">
        <v>3529</v>
      </c>
      <c r="O26" s="253" t="s">
        <v>262</v>
      </c>
      <c r="P26" s="281">
        <v>4509</v>
      </c>
      <c r="Q26" s="253"/>
      <c r="R26" s="281">
        <v>2569</v>
      </c>
      <c r="S26" s="253" t="s">
        <v>262</v>
      </c>
      <c r="T26" s="281">
        <v>5498</v>
      </c>
      <c r="U26" s="253" t="s">
        <v>262</v>
      </c>
      <c r="V26" s="281">
        <v>7550</v>
      </c>
      <c r="W26" s="253" t="s">
        <v>262</v>
      </c>
    </row>
    <row r="27" spans="1:23" ht="15" customHeight="1">
      <c r="A27" s="229" t="s">
        <v>171</v>
      </c>
      <c r="B27" s="229" t="s">
        <v>24</v>
      </c>
      <c r="C27" s="20"/>
      <c r="D27" s="281">
        <v>5323</v>
      </c>
      <c r="E27" s="251"/>
      <c r="F27" s="281">
        <v>5991</v>
      </c>
      <c r="G27" s="251"/>
      <c r="H27" s="281">
        <v>5284</v>
      </c>
      <c r="I27" s="253" t="s">
        <v>262</v>
      </c>
      <c r="J27" s="281">
        <v>3047</v>
      </c>
      <c r="K27" s="253" t="s">
        <v>262</v>
      </c>
      <c r="L27" s="281">
        <v>4717</v>
      </c>
      <c r="M27" s="253" t="s">
        <v>262</v>
      </c>
      <c r="N27" s="281">
        <v>4361</v>
      </c>
      <c r="O27" s="253" t="s">
        <v>262</v>
      </c>
      <c r="P27" s="281">
        <v>5223</v>
      </c>
      <c r="Q27" s="253"/>
      <c r="R27" s="281">
        <v>4187</v>
      </c>
      <c r="S27" s="253" t="s">
        <v>262</v>
      </c>
      <c r="T27" s="281">
        <v>6929</v>
      </c>
      <c r="U27" s="253" t="s">
        <v>262</v>
      </c>
      <c r="V27" s="281">
        <v>9072</v>
      </c>
      <c r="W27" s="253" t="s">
        <v>262</v>
      </c>
    </row>
    <row r="28" spans="1:23" ht="15" customHeight="1">
      <c r="A28" s="229" t="s">
        <v>176</v>
      </c>
      <c r="B28" s="229" t="s">
        <v>24</v>
      </c>
      <c r="C28" s="20"/>
      <c r="D28" s="281">
        <v>4014</v>
      </c>
      <c r="E28" s="251"/>
      <c r="F28" s="281">
        <v>4428</v>
      </c>
      <c r="G28" s="251"/>
      <c r="H28" s="281">
        <v>4297</v>
      </c>
      <c r="I28" s="253" t="s">
        <v>262</v>
      </c>
      <c r="J28" s="281">
        <v>2066</v>
      </c>
      <c r="K28" s="253" t="s">
        <v>262</v>
      </c>
      <c r="L28" s="281">
        <v>3432</v>
      </c>
      <c r="M28" s="253" t="s">
        <v>262</v>
      </c>
      <c r="N28" s="281">
        <v>3463</v>
      </c>
      <c r="O28" s="253" t="s">
        <v>262</v>
      </c>
      <c r="P28" s="281">
        <v>3943</v>
      </c>
      <c r="Q28" s="253"/>
      <c r="R28" s="281">
        <v>3774</v>
      </c>
      <c r="S28" s="253" t="s">
        <v>262</v>
      </c>
      <c r="T28" s="281">
        <v>5649</v>
      </c>
      <c r="U28" s="253" t="s">
        <v>262</v>
      </c>
      <c r="V28" s="281">
        <v>7116</v>
      </c>
      <c r="W28" s="253" t="s">
        <v>262</v>
      </c>
    </row>
    <row r="29" spans="1:23">
      <c r="A29" s="19"/>
      <c r="B29" s="19"/>
      <c r="C29" s="19"/>
      <c r="D29" s="19"/>
      <c r="E29" s="19"/>
      <c r="F29" s="19"/>
      <c r="G29" s="19"/>
      <c r="H29" s="19"/>
      <c r="I29" s="19"/>
      <c r="J29" s="19"/>
      <c r="K29" s="19"/>
      <c r="L29" s="19"/>
      <c r="M29" s="19"/>
      <c r="N29" s="19"/>
      <c r="O29" s="19"/>
      <c r="P29" s="19"/>
      <c r="Q29" s="19"/>
      <c r="R29" s="19"/>
      <c r="S29" s="19"/>
      <c r="T29" s="19"/>
      <c r="U29" s="19"/>
      <c r="V29" s="19"/>
      <c r="W29" s="19" t="e">
        <f t="shared" ref="W29" si="0">W27-W26</f>
        <v>#VALUE!</v>
      </c>
    </row>
    <row r="30" spans="1:23" ht="14.45" customHeight="1">
      <c r="A30" s="274" t="s">
        <v>263</v>
      </c>
      <c r="B30" s="275"/>
      <c r="C30" s="20"/>
      <c r="D30" s="276"/>
      <c r="E30" s="20"/>
      <c r="F30" s="276"/>
      <c r="G30" s="20"/>
      <c r="H30" s="276"/>
      <c r="I30" s="20"/>
      <c r="J30" s="276"/>
      <c r="K30" s="20"/>
      <c r="L30" s="276"/>
      <c r="M30" s="20"/>
      <c r="N30" s="276"/>
      <c r="O30" s="20"/>
      <c r="P30" s="276"/>
      <c r="Q30" s="20"/>
      <c r="R30" s="276"/>
      <c r="S30" s="20"/>
      <c r="T30" s="276"/>
      <c r="U30" s="20"/>
      <c r="V30" s="276"/>
      <c r="W30" s="20"/>
    </row>
    <row r="31" spans="1:23" ht="15" customHeight="1">
      <c r="A31" s="229" t="s">
        <v>184</v>
      </c>
      <c r="B31" s="229" t="s">
        <v>24</v>
      </c>
      <c r="C31" s="20"/>
      <c r="D31" s="281">
        <v>19943</v>
      </c>
      <c r="E31" s="251"/>
      <c r="F31" s="281">
        <v>22538</v>
      </c>
      <c r="G31" s="251"/>
      <c r="H31" s="281">
        <v>25963</v>
      </c>
      <c r="I31" s="253"/>
      <c r="J31" s="281">
        <v>28599</v>
      </c>
      <c r="K31" s="253"/>
      <c r="L31" s="281">
        <v>29469</v>
      </c>
      <c r="M31" s="253"/>
      <c r="N31" s="281">
        <v>32393</v>
      </c>
      <c r="O31" s="253"/>
      <c r="P31" s="281">
        <v>34211</v>
      </c>
      <c r="Q31" s="253"/>
      <c r="R31" s="281">
        <v>32443</v>
      </c>
      <c r="S31" s="253"/>
      <c r="T31" s="281">
        <v>31754</v>
      </c>
      <c r="U31" s="253"/>
      <c r="V31" s="281">
        <v>32675</v>
      </c>
      <c r="W31" s="253"/>
    </row>
    <row r="32" spans="1:23" ht="15" customHeight="1">
      <c r="A32" s="229" t="s">
        <v>194</v>
      </c>
      <c r="B32" s="229" t="s">
        <v>24</v>
      </c>
      <c r="C32" s="20"/>
      <c r="D32" s="281">
        <v>25214</v>
      </c>
      <c r="E32" s="251"/>
      <c r="F32" s="281">
        <v>28231</v>
      </c>
      <c r="G32" s="251"/>
      <c r="H32" s="281">
        <v>30800</v>
      </c>
      <c r="I32" s="253"/>
      <c r="J32" s="281">
        <v>32403</v>
      </c>
      <c r="K32" s="253"/>
      <c r="L32" s="281">
        <v>33846</v>
      </c>
      <c r="M32" s="253"/>
      <c r="N32" s="281">
        <v>33205</v>
      </c>
      <c r="O32" s="253"/>
      <c r="P32" s="281">
        <v>34422</v>
      </c>
      <c r="Q32" s="253"/>
      <c r="R32" s="281">
        <v>34785</v>
      </c>
      <c r="S32" s="253"/>
      <c r="T32" s="281">
        <v>33445</v>
      </c>
      <c r="U32" s="253"/>
      <c r="V32" s="281">
        <v>38119</v>
      </c>
      <c r="W32" s="253"/>
    </row>
    <row r="33" spans="1:23" ht="15" customHeight="1">
      <c r="A33" s="229" t="s">
        <v>202</v>
      </c>
      <c r="B33" s="229" t="s">
        <v>24</v>
      </c>
      <c r="C33" s="20"/>
      <c r="D33" s="281">
        <v>18565</v>
      </c>
      <c r="E33" s="251"/>
      <c r="F33" s="281">
        <v>19199</v>
      </c>
      <c r="G33" s="251"/>
      <c r="H33" s="281">
        <v>21779</v>
      </c>
      <c r="I33" s="253"/>
      <c r="J33" s="281">
        <v>25321</v>
      </c>
      <c r="K33" s="253"/>
      <c r="L33" s="281">
        <v>28171</v>
      </c>
      <c r="M33" s="253"/>
      <c r="N33" s="281">
        <v>29698</v>
      </c>
      <c r="O33" s="253"/>
      <c r="P33" s="281">
        <v>28395</v>
      </c>
      <c r="Q33" s="253"/>
      <c r="R33" s="281">
        <v>24253</v>
      </c>
      <c r="S33" s="253"/>
      <c r="T33" s="281">
        <v>26012</v>
      </c>
      <c r="U33" s="253"/>
      <c r="V33" s="281">
        <v>31582</v>
      </c>
      <c r="W33" s="253"/>
    </row>
    <row r="34" spans="1:23" ht="15" customHeight="1">
      <c r="A34" s="229" t="s">
        <v>264</v>
      </c>
      <c r="B34" s="229" t="s">
        <v>24</v>
      </c>
      <c r="C34" s="20"/>
      <c r="D34" s="281">
        <v>26592</v>
      </c>
      <c r="E34" s="251"/>
      <c r="F34" s="281">
        <v>31570</v>
      </c>
      <c r="G34" s="251"/>
      <c r="H34" s="281">
        <v>34985</v>
      </c>
      <c r="I34" s="253"/>
      <c r="J34" s="281">
        <v>35685</v>
      </c>
      <c r="K34" s="253"/>
      <c r="L34" s="281">
        <v>35509</v>
      </c>
      <c r="M34" s="253"/>
      <c r="N34" s="281">
        <v>35900</v>
      </c>
      <c r="O34" s="253"/>
      <c r="P34" s="281">
        <v>38431</v>
      </c>
      <c r="Q34" s="253"/>
      <c r="R34" s="281">
        <v>42975</v>
      </c>
      <c r="S34" s="253"/>
      <c r="T34" s="281">
        <v>39548</v>
      </c>
      <c r="U34" s="253"/>
      <c r="V34" s="281">
        <v>39230</v>
      </c>
      <c r="W34" s="253"/>
    </row>
    <row r="35" spans="1:23" ht="15" customHeight="1">
      <c r="A35" s="229" t="s">
        <v>265</v>
      </c>
      <c r="B35" s="229" t="s">
        <v>24</v>
      </c>
      <c r="C35" s="20"/>
      <c r="D35" s="281">
        <v>45156</v>
      </c>
      <c r="E35" s="251"/>
      <c r="F35" s="281">
        <v>50769</v>
      </c>
      <c r="G35" s="251"/>
      <c r="H35" s="281">
        <v>56763</v>
      </c>
      <c r="I35" s="253"/>
      <c r="J35" s="281">
        <v>61090</v>
      </c>
      <c r="K35" s="253"/>
      <c r="L35" s="281">
        <v>63680</v>
      </c>
      <c r="M35" s="253"/>
      <c r="N35" s="281">
        <v>65598</v>
      </c>
      <c r="O35" s="253"/>
      <c r="P35" s="281">
        <v>66878</v>
      </c>
      <c r="Q35" s="253"/>
      <c r="R35" s="281">
        <v>67229</v>
      </c>
      <c r="S35" s="253"/>
      <c r="T35" s="281">
        <v>66124</v>
      </c>
      <c r="U35" s="253"/>
      <c r="V35" s="281">
        <v>70812</v>
      </c>
      <c r="W35" s="253"/>
    </row>
    <row r="36" spans="1:23">
      <c r="A36" s="19"/>
      <c r="B36" s="41"/>
      <c r="C36" s="20"/>
      <c r="D36" s="270"/>
      <c r="E36" s="251"/>
      <c r="F36" s="270"/>
      <c r="G36" s="251"/>
      <c r="H36" s="270"/>
      <c r="I36" s="253"/>
      <c r="J36" s="270"/>
      <c r="K36" s="253"/>
      <c r="L36" s="270"/>
      <c r="M36" s="253"/>
      <c r="N36" s="270"/>
      <c r="O36" s="253"/>
      <c r="P36" s="271"/>
      <c r="Q36" s="253"/>
      <c r="R36" s="271"/>
      <c r="S36" s="253"/>
      <c r="T36" s="271"/>
      <c r="U36" s="253"/>
      <c r="V36" s="271"/>
      <c r="W36" s="253"/>
    </row>
    <row r="37" spans="1:23" ht="14.45" customHeight="1">
      <c r="A37" s="274" t="s">
        <v>266</v>
      </c>
      <c r="B37" s="275"/>
      <c r="C37" s="20"/>
      <c r="D37" s="276"/>
      <c r="E37" s="20"/>
      <c r="F37" s="276"/>
      <c r="G37" s="20"/>
      <c r="H37" s="276"/>
      <c r="I37" s="20"/>
      <c r="J37" s="276"/>
      <c r="K37" s="20"/>
      <c r="L37" s="276"/>
      <c r="M37" s="20"/>
      <c r="N37" s="276"/>
      <c r="O37" s="20"/>
      <c r="P37" s="276"/>
      <c r="Q37" s="20"/>
      <c r="R37" s="276"/>
      <c r="S37" s="20"/>
      <c r="T37" s="276"/>
      <c r="U37" s="20"/>
      <c r="V37" s="276"/>
      <c r="W37" s="20"/>
    </row>
    <row r="38" spans="1:23" ht="15" customHeight="1">
      <c r="A38" s="229" t="s">
        <v>219</v>
      </c>
      <c r="B38" s="229" t="s">
        <v>24</v>
      </c>
      <c r="C38" s="20"/>
      <c r="D38" s="281">
        <v>6778</v>
      </c>
      <c r="E38" s="251"/>
      <c r="F38" s="281">
        <v>7421</v>
      </c>
      <c r="G38" s="251"/>
      <c r="H38" s="281">
        <v>7203</v>
      </c>
      <c r="I38" s="253"/>
      <c r="J38" s="281">
        <v>7517</v>
      </c>
      <c r="K38" s="253"/>
      <c r="L38" s="281">
        <v>6173</v>
      </c>
      <c r="M38" s="253"/>
      <c r="N38" s="281">
        <v>7013</v>
      </c>
      <c r="O38" s="253"/>
      <c r="P38" s="281">
        <v>7479</v>
      </c>
      <c r="Q38" s="253"/>
      <c r="R38" s="281">
        <v>6308</v>
      </c>
      <c r="S38" s="253"/>
      <c r="T38" s="281">
        <v>11471</v>
      </c>
      <c r="U38" s="253"/>
      <c r="V38" s="281">
        <v>10028</v>
      </c>
      <c r="W38" s="253"/>
    </row>
    <row r="39" spans="1:23" ht="15" customHeight="1">
      <c r="A39" s="229" t="s">
        <v>220</v>
      </c>
      <c r="B39" s="229" t="s">
        <v>24</v>
      </c>
      <c r="C39" s="20"/>
      <c r="D39" s="281">
        <v>3589</v>
      </c>
      <c r="E39" s="251"/>
      <c r="F39" s="281">
        <v>4450</v>
      </c>
      <c r="G39" s="251"/>
      <c r="H39" s="281">
        <v>5576</v>
      </c>
      <c r="I39" s="253" t="s">
        <v>267</v>
      </c>
      <c r="J39" s="281">
        <v>5423</v>
      </c>
      <c r="K39" s="253"/>
      <c r="L39" s="281">
        <v>1861</v>
      </c>
      <c r="M39" s="253" t="s">
        <v>268</v>
      </c>
      <c r="N39" s="281">
        <v>4871</v>
      </c>
      <c r="O39" s="253"/>
      <c r="P39" s="281">
        <v>4319</v>
      </c>
      <c r="Q39" s="253"/>
      <c r="R39" s="281">
        <v>1720</v>
      </c>
      <c r="S39" s="253"/>
      <c r="T39" s="281">
        <v>3714</v>
      </c>
      <c r="U39" s="253"/>
      <c r="V39" s="281">
        <v>5221</v>
      </c>
      <c r="W39" s="253"/>
    </row>
    <row r="40" spans="1:23" ht="15" customHeight="1">
      <c r="A40" s="229" t="s">
        <v>29</v>
      </c>
      <c r="B40" s="229" t="s">
        <v>24</v>
      </c>
      <c r="C40" s="20"/>
      <c r="D40" s="281">
        <v>3189</v>
      </c>
      <c r="E40" s="251"/>
      <c r="F40" s="281">
        <v>2970</v>
      </c>
      <c r="G40" s="251"/>
      <c r="H40" s="281">
        <v>1627</v>
      </c>
      <c r="I40" s="253" t="s">
        <v>267</v>
      </c>
      <c r="J40" s="281">
        <v>2094</v>
      </c>
      <c r="K40" s="253"/>
      <c r="L40" s="281">
        <v>4312</v>
      </c>
      <c r="M40" s="253" t="s">
        <v>268</v>
      </c>
      <c r="N40" s="281">
        <v>2141</v>
      </c>
      <c r="O40" s="253"/>
      <c r="P40" s="281">
        <v>3160</v>
      </c>
      <c r="Q40" s="253"/>
      <c r="R40" s="281">
        <v>4589</v>
      </c>
      <c r="S40" s="253"/>
      <c r="T40" s="281">
        <v>7757</v>
      </c>
      <c r="U40" s="253"/>
      <c r="V40" s="281">
        <v>4808</v>
      </c>
      <c r="W40" s="253"/>
    </row>
    <row r="41" spans="1:23" ht="15" customHeight="1">
      <c r="A41" s="229" t="s">
        <v>269</v>
      </c>
      <c r="B41" s="229" t="s">
        <v>24</v>
      </c>
      <c r="C41" s="20"/>
      <c r="D41" s="281">
        <v>14716</v>
      </c>
      <c r="E41" s="251"/>
      <c r="F41" s="281">
        <v>16328</v>
      </c>
      <c r="G41" s="251"/>
      <c r="H41" s="281">
        <v>16420</v>
      </c>
      <c r="I41" s="253" t="s">
        <v>267</v>
      </c>
      <c r="J41" s="281">
        <v>17232</v>
      </c>
      <c r="K41" s="253"/>
      <c r="L41" s="281">
        <v>20788</v>
      </c>
      <c r="M41" s="253" t="s">
        <v>268</v>
      </c>
      <c r="N41" s="281">
        <v>20442</v>
      </c>
      <c r="O41" s="253"/>
      <c r="P41" s="281">
        <v>21754</v>
      </c>
      <c r="Q41" s="253"/>
      <c r="R41" s="281">
        <v>22377</v>
      </c>
      <c r="S41" s="253"/>
      <c r="T41" s="281">
        <v>22674</v>
      </c>
      <c r="U41" s="253"/>
      <c r="V41" s="281">
        <v>22570</v>
      </c>
      <c r="W41" s="253"/>
    </row>
    <row r="42" spans="1:23">
      <c r="A42" s="19"/>
      <c r="B42" s="41"/>
      <c r="C42" s="20"/>
      <c r="D42" s="270"/>
      <c r="E42" s="251"/>
      <c r="F42" s="270"/>
      <c r="G42" s="251"/>
      <c r="H42" s="270"/>
      <c r="I42" s="253"/>
      <c r="J42" s="270"/>
      <c r="K42" s="253"/>
      <c r="L42" s="270"/>
      <c r="M42" s="253"/>
      <c r="N42" s="41"/>
      <c r="O42" s="253"/>
      <c r="P42" s="41"/>
      <c r="Q42" s="253"/>
      <c r="R42" s="41"/>
      <c r="S42" s="253"/>
      <c r="T42" s="41"/>
      <c r="U42" s="253"/>
      <c r="V42" s="41"/>
      <c r="W42" s="253"/>
    </row>
    <row r="43" spans="1:23" ht="14.45" customHeight="1">
      <c r="A43" s="274" t="s">
        <v>270</v>
      </c>
      <c r="B43" s="275"/>
      <c r="C43" s="20"/>
      <c r="D43" s="276"/>
      <c r="E43" s="20"/>
      <c r="F43" s="276"/>
      <c r="G43" s="20"/>
      <c r="H43" s="276"/>
      <c r="I43" s="20"/>
      <c r="J43" s="276"/>
      <c r="K43" s="20"/>
      <c r="L43" s="276"/>
      <c r="M43" s="20"/>
      <c r="N43" s="276"/>
      <c r="O43" s="20"/>
      <c r="P43" s="276"/>
      <c r="Q43" s="20"/>
      <c r="R43" s="276"/>
      <c r="S43" s="20"/>
      <c r="T43" s="276"/>
      <c r="U43" s="20"/>
      <c r="V43" s="276"/>
      <c r="W43" s="20"/>
    </row>
    <row r="44" spans="1:23" ht="15" customHeight="1">
      <c r="A44" s="229" t="s">
        <v>26</v>
      </c>
      <c r="B44" s="229" t="s">
        <v>27</v>
      </c>
      <c r="C44" s="20"/>
      <c r="D44" s="282">
        <v>10.1</v>
      </c>
      <c r="E44" s="272"/>
      <c r="F44" s="282">
        <v>9.6</v>
      </c>
      <c r="G44" s="272"/>
      <c r="H44" s="282">
        <v>8.3000000000000007</v>
      </c>
      <c r="I44" s="253" t="s">
        <v>262</v>
      </c>
      <c r="J44" s="282">
        <v>5.0999999999999996</v>
      </c>
      <c r="K44" s="253" t="s">
        <v>262</v>
      </c>
      <c r="L44" s="282">
        <v>7.8</v>
      </c>
      <c r="M44" s="253" t="s">
        <v>262</v>
      </c>
      <c r="N44" s="282">
        <v>6</v>
      </c>
      <c r="O44" s="253" t="s">
        <v>262</v>
      </c>
      <c r="P44" s="282">
        <v>8.1</v>
      </c>
      <c r="Q44" s="253"/>
      <c r="R44" s="282">
        <v>5.5</v>
      </c>
      <c r="S44" s="253" t="s">
        <v>262</v>
      </c>
      <c r="T44" s="282">
        <v>10.4</v>
      </c>
      <c r="U44" s="253" t="s">
        <v>262</v>
      </c>
      <c r="V44" s="282">
        <v>12.2</v>
      </c>
      <c r="W44" s="253" t="s">
        <v>262</v>
      </c>
    </row>
    <row r="45" spans="1:23" ht="15" customHeight="1">
      <c r="A45" s="229" t="s">
        <v>271</v>
      </c>
      <c r="B45" s="229" t="s">
        <v>27</v>
      </c>
      <c r="C45" s="20"/>
      <c r="D45" s="282">
        <v>10.7</v>
      </c>
      <c r="E45" s="272"/>
      <c r="F45" s="282">
        <v>11.1</v>
      </c>
      <c r="G45" s="272"/>
      <c r="H45" s="282">
        <v>9</v>
      </c>
      <c r="I45" s="253" t="s">
        <v>262</v>
      </c>
      <c r="J45" s="282">
        <v>5.0999999999999996</v>
      </c>
      <c r="K45" s="253" t="s">
        <v>262</v>
      </c>
      <c r="L45" s="282">
        <v>7.9</v>
      </c>
      <c r="M45" s="253" t="s">
        <v>262</v>
      </c>
      <c r="N45" s="282">
        <v>7.4</v>
      </c>
      <c r="O45" s="253" t="s">
        <v>262</v>
      </c>
      <c r="P45" s="282">
        <v>9.4</v>
      </c>
      <c r="Q45" s="253"/>
      <c r="R45" s="282">
        <v>8.4</v>
      </c>
      <c r="S45" s="253" t="s">
        <v>262</v>
      </c>
      <c r="T45" s="282">
        <v>13.1</v>
      </c>
      <c r="U45" s="253" t="s">
        <v>262</v>
      </c>
      <c r="V45" s="282">
        <v>14.7</v>
      </c>
      <c r="W45" s="253" t="s">
        <v>262</v>
      </c>
    </row>
    <row r="46" spans="1:23" ht="15" customHeight="1">
      <c r="A46" s="229" t="s">
        <v>272</v>
      </c>
      <c r="B46" s="229" t="s">
        <v>27</v>
      </c>
      <c r="C46" s="20"/>
      <c r="D46" s="282">
        <v>26.4</v>
      </c>
      <c r="E46" s="272"/>
      <c r="F46" s="282">
        <v>23.2</v>
      </c>
      <c r="G46" s="272"/>
      <c r="H46" s="282">
        <v>19.399999999999999</v>
      </c>
      <c r="I46" s="253" t="s">
        <v>262</v>
      </c>
      <c r="J46" s="282">
        <v>10.7</v>
      </c>
      <c r="K46" s="253" t="s">
        <v>262</v>
      </c>
      <c r="L46" s="282">
        <v>14.4</v>
      </c>
      <c r="M46" s="253" t="s">
        <v>262</v>
      </c>
      <c r="N46" s="282">
        <v>10</v>
      </c>
      <c r="O46" s="253" t="s">
        <v>262</v>
      </c>
      <c r="P46" s="282">
        <v>12.7</v>
      </c>
      <c r="Q46" s="253"/>
      <c r="R46" s="282">
        <v>7.4</v>
      </c>
      <c r="S46" s="253" t="s">
        <v>262</v>
      </c>
      <c r="T46" s="282">
        <v>16.7</v>
      </c>
      <c r="U46" s="253" t="s">
        <v>262</v>
      </c>
      <c r="V46" s="282">
        <v>22.2</v>
      </c>
      <c r="W46" s="253" t="s">
        <v>262</v>
      </c>
    </row>
    <row r="47" spans="1:23" ht="15" customHeight="1">
      <c r="A47" s="229" t="s">
        <v>273</v>
      </c>
      <c r="B47" s="229" t="s">
        <v>27</v>
      </c>
      <c r="C47" s="20"/>
      <c r="D47" s="282">
        <v>4.8</v>
      </c>
      <c r="E47" s="272"/>
      <c r="F47" s="282">
        <v>5.5</v>
      </c>
      <c r="G47" s="272"/>
      <c r="H47" s="282">
        <v>6</v>
      </c>
      <c r="I47" s="253"/>
      <c r="J47" s="282">
        <v>5.7</v>
      </c>
      <c r="K47" s="253"/>
      <c r="L47" s="282">
        <v>6.5</v>
      </c>
      <c r="M47" s="253"/>
      <c r="N47" s="282">
        <v>5.9</v>
      </c>
      <c r="O47" s="253"/>
      <c r="P47" s="282">
        <v>4.9000000000000004</v>
      </c>
      <c r="Q47" s="253"/>
      <c r="R47" s="282">
        <v>3.8</v>
      </c>
      <c r="S47" s="253"/>
      <c r="T47" s="282">
        <v>3.8</v>
      </c>
      <c r="U47" s="253"/>
      <c r="V47" s="282">
        <v>4.2</v>
      </c>
      <c r="W47" s="253"/>
    </row>
    <row r="48" spans="1:23" ht="15" customHeight="1">
      <c r="A48" s="229" t="s">
        <v>30</v>
      </c>
      <c r="B48" s="229" t="s">
        <v>27</v>
      </c>
      <c r="C48" s="20"/>
      <c r="D48" s="282">
        <v>8</v>
      </c>
      <c r="E48" s="272"/>
      <c r="F48" s="282">
        <v>8</v>
      </c>
      <c r="G48" s="272"/>
      <c r="H48" s="282">
        <v>7.3</v>
      </c>
      <c r="I48" s="253"/>
      <c r="J48" s="282">
        <v>7.5</v>
      </c>
      <c r="K48" s="253"/>
      <c r="L48" s="282">
        <v>6.4</v>
      </c>
      <c r="M48" s="253"/>
      <c r="N48" s="282">
        <v>7.1</v>
      </c>
      <c r="O48" s="253"/>
      <c r="P48" s="282">
        <v>7.9</v>
      </c>
      <c r="Q48" s="253"/>
      <c r="R48" s="282">
        <v>7.3</v>
      </c>
      <c r="S48" s="253"/>
      <c r="T48" s="282">
        <v>7.4</v>
      </c>
      <c r="U48" s="253"/>
      <c r="V48" s="282">
        <v>7.3</v>
      </c>
      <c r="W48" s="253"/>
    </row>
    <row r="49" spans="1:23" ht="15" customHeight="1">
      <c r="A49" s="229" t="s">
        <v>274</v>
      </c>
      <c r="B49" s="229" t="s">
        <v>27</v>
      </c>
      <c r="C49" s="20"/>
      <c r="D49" s="282">
        <v>41.1</v>
      </c>
      <c r="E49" s="272"/>
      <c r="F49" s="282">
        <v>37.799999999999997</v>
      </c>
      <c r="G49" s="272"/>
      <c r="H49" s="282">
        <v>38.4</v>
      </c>
      <c r="I49" s="253"/>
      <c r="J49" s="282">
        <v>41.4</v>
      </c>
      <c r="K49" s="253"/>
      <c r="L49" s="282">
        <v>44.2</v>
      </c>
      <c r="M49" s="253"/>
      <c r="N49" s="282">
        <v>45.3</v>
      </c>
      <c r="O49" s="253"/>
      <c r="P49" s="282">
        <v>42.5</v>
      </c>
      <c r="Q49" s="253"/>
      <c r="R49" s="282">
        <v>36.1</v>
      </c>
      <c r="S49" s="253"/>
      <c r="T49" s="282">
        <v>39.299999999999997</v>
      </c>
      <c r="U49" s="253"/>
      <c r="V49" s="282">
        <v>44.6</v>
      </c>
      <c r="W49" s="253"/>
    </row>
    <row r="50" spans="1:23">
      <c r="D50" s="266"/>
      <c r="F50" s="266"/>
      <c r="H50" s="266"/>
      <c r="J50" s="266"/>
      <c r="L50" s="266"/>
      <c r="N50" s="266"/>
      <c r="P50" s="266"/>
      <c r="R50" s="266"/>
      <c r="T50" s="266"/>
      <c r="V50" s="266"/>
    </row>
    <row r="51" spans="1:23">
      <c r="D51" s="266"/>
      <c r="F51" s="266"/>
      <c r="H51" s="266"/>
      <c r="J51" s="266"/>
      <c r="L51" s="266"/>
      <c r="N51" s="266"/>
      <c r="P51" s="266"/>
      <c r="R51" s="266"/>
      <c r="T51" s="266"/>
      <c r="V51" s="266"/>
    </row>
    <row r="52" spans="1:23">
      <c r="A52" s="106" t="s">
        <v>275</v>
      </c>
      <c r="B52" s="106"/>
      <c r="C52" s="106"/>
      <c r="D52" s="273"/>
      <c r="E52" s="106"/>
      <c r="F52" s="273"/>
      <c r="G52" s="106"/>
      <c r="H52" s="273"/>
      <c r="I52" s="106"/>
      <c r="J52" s="273"/>
      <c r="K52" s="106"/>
      <c r="L52" s="273"/>
      <c r="M52" s="106"/>
      <c r="N52" s="273"/>
      <c r="O52" s="106"/>
      <c r="P52" s="273"/>
      <c r="Q52" s="106"/>
      <c r="R52" s="273"/>
      <c r="S52" s="106"/>
      <c r="T52" s="273"/>
      <c r="U52" s="106"/>
      <c r="V52" s="273"/>
      <c r="W52" s="106"/>
    </row>
    <row r="53" spans="1:23">
      <c r="A53" s="106" t="s">
        <v>276</v>
      </c>
      <c r="B53" s="106"/>
      <c r="C53" s="106"/>
      <c r="D53" s="273"/>
      <c r="E53" s="106"/>
      <c r="F53" s="273"/>
      <c r="G53" s="106"/>
      <c r="H53" s="273"/>
      <c r="I53" s="106"/>
      <c r="J53" s="273"/>
      <c r="K53" s="106"/>
      <c r="L53" s="273"/>
      <c r="M53" s="106"/>
      <c r="N53" s="273"/>
      <c r="O53" s="106"/>
      <c r="P53" s="273"/>
      <c r="Q53" s="106"/>
      <c r="R53" s="273"/>
      <c r="S53" s="106"/>
      <c r="T53" s="273"/>
      <c r="U53" s="106"/>
      <c r="W53" s="106"/>
    </row>
    <row r="54" spans="1:23">
      <c r="A54" s="106" t="s">
        <v>277</v>
      </c>
      <c r="B54" s="106"/>
      <c r="C54" s="106"/>
      <c r="D54" s="273"/>
      <c r="E54" s="106"/>
      <c r="F54" s="273"/>
      <c r="G54" s="106"/>
      <c r="H54" s="273"/>
      <c r="I54" s="106"/>
      <c r="J54" s="273"/>
      <c r="K54" s="106"/>
      <c r="L54" s="273"/>
      <c r="M54" s="106"/>
      <c r="N54" s="273"/>
      <c r="O54" s="106"/>
      <c r="P54" s="273"/>
      <c r="Q54" s="106"/>
      <c r="R54" s="273"/>
      <c r="S54" s="106"/>
      <c r="T54" s="273"/>
      <c r="U54" s="106"/>
      <c r="W54" s="106"/>
    </row>
    <row r="55" spans="1:23">
      <c r="A55" s="106" t="s">
        <v>278</v>
      </c>
      <c r="B55" s="106"/>
      <c r="C55" s="106"/>
      <c r="D55" s="273"/>
      <c r="E55" s="106"/>
      <c r="F55" s="273"/>
      <c r="G55" s="106"/>
      <c r="H55" s="273"/>
      <c r="I55" s="106"/>
      <c r="J55" s="273"/>
      <c r="K55" s="106"/>
      <c r="L55" s="273"/>
      <c r="M55" s="106"/>
      <c r="N55" s="273"/>
      <c r="O55" s="106"/>
      <c r="P55" s="273"/>
      <c r="Q55" s="106"/>
      <c r="R55" s="273"/>
      <c r="S55" s="106"/>
      <c r="T55" s="273"/>
      <c r="U55" s="106"/>
      <c r="W55" s="106"/>
    </row>
    <row r="56" spans="1:23">
      <c r="A56" s="106" t="s">
        <v>279</v>
      </c>
      <c r="B56" s="106"/>
      <c r="C56" s="106"/>
      <c r="D56" s="273"/>
      <c r="E56" s="106"/>
      <c r="F56" s="273"/>
      <c r="G56" s="106"/>
      <c r="H56" s="273"/>
      <c r="I56" s="106"/>
      <c r="J56" s="273"/>
      <c r="K56" s="106"/>
      <c r="L56" s="273"/>
      <c r="M56" s="106"/>
      <c r="N56" s="273"/>
      <c r="O56" s="106"/>
      <c r="P56" s="273"/>
      <c r="Q56" s="106"/>
      <c r="R56" s="273"/>
      <c r="S56" s="106"/>
      <c r="T56" s="273"/>
      <c r="U56" s="106"/>
      <c r="W56" s="106"/>
    </row>
    <row r="57" spans="1:23">
      <c r="A57" s="106" t="s">
        <v>280</v>
      </c>
      <c r="B57" s="106"/>
      <c r="C57" s="106"/>
      <c r="D57" s="273"/>
      <c r="E57" s="106"/>
      <c r="F57" s="273"/>
      <c r="G57" s="106"/>
      <c r="H57" s="273"/>
      <c r="I57" s="106"/>
      <c r="J57" s="273"/>
      <c r="K57" s="106"/>
      <c r="L57" s="273"/>
      <c r="M57" s="106"/>
      <c r="N57" s="273"/>
      <c r="O57" s="106"/>
      <c r="P57" s="273"/>
      <c r="Q57" s="106"/>
      <c r="R57" s="273"/>
      <c r="S57" s="106"/>
      <c r="T57" s="273"/>
      <c r="U57" s="106"/>
      <c r="W57" s="106"/>
    </row>
    <row r="58" spans="1:23">
      <c r="A58" s="106" t="s">
        <v>281</v>
      </c>
      <c r="B58" s="106"/>
      <c r="C58" s="106"/>
      <c r="D58" s="273"/>
      <c r="E58" s="106"/>
      <c r="F58" s="273"/>
      <c r="G58" s="106"/>
      <c r="H58" s="273"/>
      <c r="I58" s="106"/>
      <c r="J58" s="273"/>
      <c r="K58" s="106"/>
      <c r="L58" s="273"/>
      <c r="M58" s="106"/>
      <c r="N58" s="273"/>
      <c r="O58" s="106"/>
      <c r="P58" s="273"/>
      <c r="Q58" s="106"/>
      <c r="R58" s="273"/>
      <c r="S58" s="106"/>
      <c r="T58" s="273"/>
      <c r="U58" s="106"/>
      <c r="W58" s="106"/>
    </row>
    <row r="59" spans="1:23" ht="14.45" customHeight="1">
      <c r="A59" s="106" t="s">
        <v>282</v>
      </c>
      <c r="B59" s="174"/>
      <c r="C59" s="174"/>
      <c r="D59" s="174"/>
      <c r="E59" s="174"/>
      <c r="F59" s="174"/>
      <c r="G59" s="174"/>
      <c r="H59" s="174"/>
      <c r="I59" s="174"/>
      <c r="J59" s="174"/>
      <c r="K59" s="174"/>
      <c r="L59" s="174"/>
      <c r="M59" s="174"/>
      <c r="N59" s="174"/>
      <c r="O59" s="174"/>
      <c r="P59" s="174"/>
      <c r="Q59" s="174"/>
      <c r="R59" s="174"/>
      <c r="S59" s="174"/>
      <c r="T59" s="174"/>
      <c r="U59" s="174"/>
      <c r="W59" s="174"/>
    </row>
  </sheetData>
  <pageMargins left="0.31496062992125984" right="0.11811023622047245" top="0.15748031496062992" bottom="0.15748031496062992" header="0.31496062992125984" footer="0.31496062992125984"/>
  <pageSetup scale="63" orientation="landscape" r:id="rId1"/>
  <customProperties>
    <customPr name="_pios_id" r:id="rId2"/>
    <customPr name="EpmWorksheetKeyString_GUID" r:id="rId3"/>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30C25-B480-41E8-BD23-D9837313DA41}">
  <sheetPr>
    <pageSetUpPr fitToPage="1"/>
  </sheetPr>
  <dimension ref="A1:A62"/>
  <sheetViews>
    <sheetView showGridLines="0" zoomScale="75" zoomScaleNormal="75" workbookViewId="0">
      <selection activeCell="B1" sqref="B1"/>
    </sheetView>
  </sheetViews>
  <sheetFormatPr defaultColWidth="14.85546875" defaultRowHeight="12.75"/>
  <cols>
    <col min="1" max="1" width="106.85546875" style="20" bestFit="1" customWidth="1"/>
    <col min="2" max="16384" width="14.85546875" style="20"/>
  </cols>
  <sheetData>
    <row r="1" spans="1:1" ht="14.25">
      <c r="A1" s="287" t="s">
        <v>283</v>
      </c>
    </row>
    <row r="3" spans="1:1" ht="13.5" thickBot="1">
      <c r="A3" s="283" t="s">
        <v>284</v>
      </c>
    </row>
    <row r="4" spans="1:1">
      <c r="A4" s="284"/>
    </row>
    <row r="5" spans="1:1" ht="13.5" thickBot="1">
      <c r="A5" s="289" t="s">
        <v>285</v>
      </c>
    </row>
    <row r="6" spans="1:1">
      <c r="A6" s="285"/>
    </row>
    <row r="7" spans="1:1">
      <c r="A7" s="286" t="s">
        <v>36</v>
      </c>
    </row>
    <row r="8" spans="1:1">
      <c r="A8" s="290" t="s">
        <v>286</v>
      </c>
    </row>
    <row r="9" spans="1:1">
      <c r="A9" s="291" t="s">
        <v>287</v>
      </c>
    </row>
    <row r="10" spans="1:1">
      <c r="A10" s="291" t="s">
        <v>288</v>
      </c>
    </row>
    <row r="11" spans="1:1">
      <c r="A11" s="291" t="s">
        <v>289</v>
      </c>
    </row>
    <row r="12" spans="1:1">
      <c r="A12" s="291" t="s">
        <v>290</v>
      </c>
    </row>
    <row r="13" spans="1:1">
      <c r="A13" s="291" t="s">
        <v>291</v>
      </c>
    </row>
    <row r="14" spans="1:1">
      <c r="A14" s="291" t="s">
        <v>292</v>
      </c>
    </row>
    <row r="15" spans="1:1" ht="14.25">
      <c r="A15" s="291" t="s">
        <v>293</v>
      </c>
    </row>
    <row r="16" spans="1:1">
      <c r="A16" s="257"/>
    </row>
    <row r="17" spans="1:1">
      <c r="A17" s="286" t="s">
        <v>294</v>
      </c>
    </row>
    <row r="18" spans="1:1">
      <c r="A18" s="291" t="s">
        <v>295</v>
      </c>
    </row>
    <row r="19" spans="1:1">
      <c r="A19" s="291" t="s">
        <v>296</v>
      </c>
    </row>
    <row r="20" spans="1:1" ht="14.25">
      <c r="A20" s="291" t="s">
        <v>297</v>
      </c>
    </row>
    <row r="21" spans="1:1">
      <c r="A21" s="291" t="s">
        <v>298</v>
      </c>
    </row>
    <row r="22" spans="1:1" ht="14.25">
      <c r="A22" s="291" t="s">
        <v>299</v>
      </c>
    </row>
    <row r="23" spans="1:1">
      <c r="A23" s="291" t="s">
        <v>300</v>
      </c>
    </row>
    <row r="24" spans="1:1">
      <c r="A24" s="291" t="s">
        <v>301</v>
      </c>
    </row>
    <row r="25" spans="1:1">
      <c r="A25" s="291" t="s">
        <v>302</v>
      </c>
    </row>
    <row r="26" spans="1:1" ht="14.25">
      <c r="A26" s="291" t="s">
        <v>303</v>
      </c>
    </row>
    <row r="27" spans="1:1">
      <c r="A27" s="291" t="s">
        <v>304</v>
      </c>
    </row>
    <row r="28" spans="1:1">
      <c r="A28" s="291" t="s">
        <v>305</v>
      </c>
    </row>
    <row r="29" spans="1:1" ht="14.25">
      <c r="A29" s="291" t="s">
        <v>306</v>
      </c>
    </row>
    <row r="30" spans="1:1">
      <c r="A30" s="291" t="s">
        <v>307</v>
      </c>
    </row>
    <row r="31" spans="1:1" ht="14.25">
      <c r="A31" s="291" t="s">
        <v>308</v>
      </c>
    </row>
    <row r="32" spans="1:1" ht="14.25">
      <c r="A32" s="291" t="s">
        <v>309</v>
      </c>
    </row>
    <row r="33" spans="1:1" ht="14.25">
      <c r="A33" s="291" t="s">
        <v>310</v>
      </c>
    </row>
    <row r="34" spans="1:1">
      <c r="A34" s="291" t="s">
        <v>311</v>
      </c>
    </row>
    <row r="35" spans="1:1">
      <c r="A35" s="291" t="s">
        <v>312</v>
      </c>
    </row>
    <row r="36" spans="1:1">
      <c r="A36" s="291" t="s">
        <v>313</v>
      </c>
    </row>
    <row r="37" spans="1:1">
      <c r="A37" s="291" t="s">
        <v>314</v>
      </c>
    </row>
    <row r="38" spans="1:1">
      <c r="A38" s="291" t="s">
        <v>315</v>
      </c>
    </row>
    <row r="39" spans="1:1">
      <c r="A39" s="291" t="s">
        <v>316</v>
      </c>
    </row>
    <row r="40" spans="1:1">
      <c r="A40" s="291" t="s">
        <v>317</v>
      </c>
    </row>
    <row r="41" spans="1:1">
      <c r="A41" s="291" t="s">
        <v>318</v>
      </c>
    </row>
    <row r="42" spans="1:1">
      <c r="A42" s="291" t="s">
        <v>319</v>
      </c>
    </row>
    <row r="43" spans="1:1">
      <c r="A43" s="291" t="s">
        <v>320</v>
      </c>
    </row>
    <row r="44" spans="1:1">
      <c r="A44" s="291" t="s">
        <v>321</v>
      </c>
    </row>
    <row r="45" spans="1:1">
      <c r="A45" s="291" t="s">
        <v>322</v>
      </c>
    </row>
    <row r="46" spans="1:1" ht="14.25">
      <c r="A46" s="291" t="s">
        <v>323</v>
      </c>
    </row>
    <row r="47" spans="1:1">
      <c r="A47" s="291" t="s">
        <v>324</v>
      </c>
    </row>
    <row r="48" spans="1:1">
      <c r="A48" s="257"/>
    </row>
    <row r="49" spans="1:1" ht="13.5" thickBot="1">
      <c r="A49" s="289" t="s">
        <v>325</v>
      </c>
    </row>
    <row r="50" spans="1:1">
      <c r="A50" s="288"/>
    </row>
    <row r="51" spans="1:1">
      <c r="A51" s="286" t="s">
        <v>294</v>
      </c>
    </row>
    <row r="52" spans="1:1">
      <c r="A52" s="291" t="s">
        <v>326</v>
      </c>
    </row>
    <row r="53" spans="1:1">
      <c r="A53" s="291" t="s">
        <v>327</v>
      </c>
    </row>
    <row r="54" spans="1:1">
      <c r="A54" s="291" t="s">
        <v>328</v>
      </c>
    </row>
    <row r="55" spans="1:1">
      <c r="A55" s="291" t="s">
        <v>329</v>
      </c>
    </row>
    <row r="56" spans="1:1" ht="14.25">
      <c r="A56" s="291" t="s">
        <v>330</v>
      </c>
    </row>
    <row r="58" spans="1:1">
      <c r="A58" s="106" t="s">
        <v>331</v>
      </c>
    </row>
    <row r="59" spans="1:1">
      <c r="A59" s="106" t="s">
        <v>332</v>
      </c>
    </row>
    <row r="60" spans="1:1">
      <c r="A60" s="106" t="s">
        <v>333</v>
      </c>
    </row>
    <row r="61" spans="1:1">
      <c r="A61" s="106" t="s">
        <v>334</v>
      </c>
    </row>
    <row r="62" spans="1:1">
      <c r="A62" s="106"/>
    </row>
  </sheetData>
  <sortState xmlns:xlrd2="http://schemas.microsoft.com/office/spreadsheetml/2017/richdata2" ref="A10:A15">
    <sortCondition ref="A9:A15"/>
  </sortState>
  <pageMargins left="0.31496062992125984" right="0.70866141732283472" top="0.19685039370078741" bottom="0.19685039370078741" header="0.31496062992125984" footer="0.31496062992125984"/>
  <pageSetup paperSize="9" scale="99" orientation="portrait" r:id="rId1"/>
  <customProperties>
    <customPr name="_pios_id" r:id="rId2"/>
    <customPr name="EpmWorksheetKeyString_GUID" r:id="rId3"/>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52"/>
  <sheetViews>
    <sheetView zoomScale="75" zoomScaleNormal="75" workbookViewId="0">
      <selection activeCell="B1" sqref="B1"/>
    </sheetView>
  </sheetViews>
  <sheetFormatPr defaultColWidth="11.5703125" defaultRowHeight="15"/>
  <cols>
    <col min="1" max="1" width="40.7109375" style="1" customWidth="1"/>
    <col min="2" max="16384" width="11.5703125" style="1"/>
  </cols>
  <sheetData>
    <row r="1" spans="1:18" ht="21.75" customHeight="1">
      <c r="A1" s="14" t="s">
        <v>11</v>
      </c>
    </row>
    <row r="2" spans="1:18">
      <c r="A2" s="17"/>
    </row>
    <row r="3" spans="1:18">
      <c r="A3" s="16" t="s">
        <v>335</v>
      </c>
    </row>
    <row r="5" spans="1:18" ht="55.5" customHeight="1">
      <c r="A5" s="327" t="s">
        <v>336</v>
      </c>
      <c r="B5" s="412" t="s">
        <v>337</v>
      </c>
      <c r="C5" s="413"/>
      <c r="D5" s="413"/>
      <c r="E5" s="413"/>
      <c r="F5" s="413"/>
      <c r="G5" s="413"/>
      <c r="H5" s="413"/>
      <c r="I5" s="413"/>
      <c r="J5" s="413"/>
      <c r="K5" s="413"/>
      <c r="L5" s="413"/>
      <c r="M5" s="413"/>
      <c r="N5" s="413"/>
      <c r="O5" s="413"/>
      <c r="P5" s="413"/>
      <c r="Q5" s="413"/>
      <c r="R5" s="413"/>
    </row>
    <row r="6" spans="1:18">
      <c r="A6" s="294"/>
      <c r="B6" s="5"/>
      <c r="C6" s="5"/>
      <c r="D6" s="5"/>
      <c r="E6" s="5"/>
      <c r="F6" s="5"/>
      <c r="G6" s="5"/>
      <c r="H6" s="5"/>
      <c r="I6" s="5"/>
      <c r="J6" s="5"/>
      <c r="K6" s="5"/>
      <c r="L6" s="5"/>
      <c r="M6" s="5"/>
      <c r="N6" s="5"/>
      <c r="O6" s="5"/>
      <c r="P6" s="5"/>
      <c r="Q6" s="5"/>
      <c r="R6" s="5"/>
    </row>
    <row r="7" spans="1:18" ht="15" customHeight="1">
      <c r="A7" s="328" t="s">
        <v>23</v>
      </c>
      <c r="B7" s="414" t="s">
        <v>338</v>
      </c>
      <c r="C7" s="415"/>
      <c r="D7" s="415"/>
      <c r="E7" s="415"/>
      <c r="F7" s="415"/>
      <c r="G7" s="415"/>
      <c r="H7" s="415"/>
      <c r="I7" s="415"/>
      <c r="J7" s="415"/>
      <c r="K7" s="415"/>
      <c r="L7" s="415"/>
      <c r="M7" s="415"/>
      <c r="N7" s="415"/>
      <c r="O7" s="415"/>
      <c r="P7" s="415"/>
      <c r="Q7" s="415"/>
      <c r="R7" s="415"/>
    </row>
    <row r="8" spans="1:18">
      <c r="A8" s="292"/>
      <c r="B8" s="6"/>
      <c r="C8" s="6"/>
      <c r="D8" s="6"/>
      <c r="E8" s="6"/>
      <c r="F8" s="6"/>
      <c r="G8" s="6"/>
      <c r="H8" s="6"/>
      <c r="I8" s="6"/>
      <c r="J8" s="6"/>
      <c r="K8" s="6"/>
      <c r="L8" s="6"/>
      <c r="M8" s="6"/>
      <c r="N8" s="6"/>
      <c r="O8" s="6"/>
      <c r="P8" s="6"/>
      <c r="Q8" s="6"/>
      <c r="R8" s="6"/>
    </row>
    <row r="9" spans="1:18" ht="156" customHeight="1">
      <c r="A9" s="329" t="s">
        <v>339</v>
      </c>
      <c r="B9" s="411" t="s">
        <v>340</v>
      </c>
      <c r="C9" s="426"/>
      <c r="D9" s="426"/>
      <c r="E9" s="426"/>
      <c r="F9" s="426"/>
      <c r="G9" s="426"/>
      <c r="H9" s="426"/>
      <c r="I9" s="426"/>
      <c r="J9" s="426"/>
      <c r="K9" s="426"/>
      <c r="L9" s="426"/>
      <c r="M9" s="426"/>
      <c r="N9" s="426"/>
      <c r="O9" s="426"/>
      <c r="P9" s="426"/>
      <c r="Q9" s="426"/>
      <c r="R9" s="426"/>
    </row>
    <row r="10" spans="1:18">
      <c r="A10" s="293"/>
    </row>
    <row r="11" spans="1:18" ht="58.15" customHeight="1">
      <c r="A11" s="293"/>
      <c r="B11" s="416" t="s">
        <v>341</v>
      </c>
      <c r="C11" s="427"/>
      <c r="D11" s="427"/>
      <c r="E11" s="427"/>
      <c r="F11" s="427"/>
      <c r="G11" s="427"/>
      <c r="H11" s="427"/>
      <c r="I11" s="427"/>
      <c r="J11" s="427"/>
      <c r="K11" s="427"/>
      <c r="L11" s="427"/>
      <c r="M11" s="427"/>
      <c r="N11" s="427"/>
      <c r="O11" s="427"/>
      <c r="P11" s="427"/>
      <c r="Q11" s="427"/>
      <c r="R11" s="427"/>
    </row>
    <row r="12" spans="1:18" ht="8.4499999999999993" customHeight="1">
      <c r="A12" s="292"/>
      <c r="B12" s="6"/>
      <c r="C12" s="6"/>
      <c r="D12" s="6"/>
      <c r="E12" s="6"/>
      <c r="F12" s="6"/>
      <c r="G12" s="6"/>
      <c r="H12" s="6"/>
      <c r="I12" s="6"/>
      <c r="J12" s="6"/>
      <c r="K12" s="6"/>
      <c r="L12" s="6"/>
      <c r="M12" s="6"/>
      <c r="N12" s="6"/>
      <c r="O12" s="6"/>
      <c r="P12" s="6"/>
      <c r="Q12" s="6"/>
      <c r="R12" s="6"/>
    </row>
    <row r="13" spans="1:18" ht="157.15" customHeight="1">
      <c r="A13" s="329" t="s">
        <v>342</v>
      </c>
      <c r="B13" s="411" t="s">
        <v>343</v>
      </c>
      <c r="C13" s="411"/>
      <c r="D13" s="411"/>
      <c r="E13" s="411"/>
      <c r="F13" s="411"/>
      <c r="G13" s="411"/>
      <c r="H13" s="411"/>
      <c r="I13" s="411"/>
      <c r="J13" s="411"/>
      <c r="K13" s="411"/>
      <c r="L13" s="411"/>
      <c r="M13" s="411"/>
      <c r="N13" s="411"/>
      <c r="O13" s="411"/>
      <c r="P13" s="411"/>
      <c r="Q13" s="411"/>
      <c r="R13" s="411"/>
    </row>
    <row r="14" spans="1:18">
      <c r="A14" s="292"/>
      <c r="B14" s="6"/>
      <c r="C14" s="6"/>
      <c r="D14" s="6"/>
      <c r="E14" s="6"/>
      <c r="F14" s="6"/>
      <c r="G14" s="6"/>
      <c r="H14" s="6"/>
      <c r="I14" s="6"/>
      <c r="J14" s="6"/>
      <c r="K14" s="6"/>
      <c r="L14" s="6"/>
      <c r="M14" s="6"/>
      <c r="N14" s="6"/>
      <c r="O14" s="6"/>
      <c r="P14" s="6"/>
      <c r="Q14" s="6"/>
      <c r="R14" s="6"/>
    </row>
    <row r="15" spans="1:18">
      <c r="A15" s="293"/>
    </row>
    <row r="16" spans="1:18" ht="72" customHeight="1">
      <c r="A16" s="328" t="s">
        <v>29</v>
      </c>
      <c r="B16" s="416" t="s">
        <v>344</v>
      </c>
      <c r="C16" s="416"/>
      <c r="D16" s="416"/>
      <c r="E16" s="416"/>
      <c r="F16" s="416"/>
      <c r="G16" s="416"/>
      <c r="H16" s="416"/>
      <c r="I16" s="416"/>
      <c r="J16" s="416"/>
      <c r="K16" s="416"/>
      <c r="L16" s="416"/>
      <c r="M16" s="416"/>
      <c r="N16" s="416"/>
      <c r="O16" s="416"/>
      <c r="P16" s="416"/>
      <c r="Q16" s="416"/>
      <c r="R16" s="416"/>
    </row>
    <row r="17" spans="1:18">
      <c r="A17" s="292"/>
      <c r="B17" s="6"/>
      <c r="C17" s="6"/>
      <c r="D17" s="6"/>
      <c r="E17" s="6"/>
      <c r="F17" s="6"/>
      <c r="G17" s="6"/>
      <c r="H17" s="6"/>
      <c r="I17" s="6"/>
      <c r="J17" s="6"/>
      <c r="K17" s="6"/>
      <c r="L17" s="6"/>
      <c r="M17" s="6"/>
      <c r="N17" s="6"/>
      <c r="O17" s="6"/>
      <c r="P17" s="6"/>
      <c r="Q17" s="6"/>
      <c r="R17" s="6"/>
    </row>
    <row r="18" spans="1:18" ht="72" customHeight="1">
      <c r="A18" s="329" t="s">
        <v>30</v>
      </c>
      <c r="B18" s="411" t="s">
        <v>345</v>
      </c>
      <c r="C18" s="426"/>
      <c r="D18" s="426"/>
      <c r="E18" s="426"/>
      <c r="F18" s="426"/>
      <c r="G18" s="426"/>
      <c r="H18" s="426"/>
      <c r="I18" s="426"/>
      <c r="J18" s="426"/>
      <c r="K18" s="426"/>
      <c r="L18" s="426"/>
      <c r="M18" s="426"/>
      <c r="N18" s="426"/>
      <c r="O18" s="426"/>
      <c r="P18" s="426"/>
      <c r="Q18" s="426"/>
      <c r="R18" s="426"/>
    </row>
    <row r="19" spans="1:18">
      <c r="A19" s="292"/>
      <c r="B19" s="6"/>
      <c r="C19" s="6"/>
      <c r="D19" s="6"/>
      <c r="E19" s="6"/>
      <c r="F19" s="6"/>
      <c r="G19" s="6"/>
      <c r="H19" s="6"/>
      <c r="I19" s="6"/>
      <c r="J19" s="6"/>
      <c r="K19" s="6"/>
      <c r="L19" s="6"/>
      <c r="M19" s="6"/>
      <c r="N19" s="6"/>
      <c r="O19" s="6"/>
      <c r="P19" s="6"/>
      <c r="Q19" s="6"/>
      <c r="R19" s="6"/>
    </row>
    <row r="20" spans="1:18" ht="136.15" customHeight="1">
      <c r="A20" s="330" t="s">
        <v>32</v>
      </c>
      <c r="B20" s="411" t="s">
        <v>346</v>
      </c>
      <c r="C20" s="426"/>
      <c r="D20" s="426"/>
      <c r="E20" s="426"/>
      <c r="F20" s="426"/>
      <c r="G20" s="426"/>
      <c r="H20" s="426"/>
      <c r="I20" s="426"/>
      <c r="J20" s="426"/>
      <c r="K20" s="426"/>
      <c r="L20" s="426"/>
      <c r="M20" s="426"/>
      <c r="N20" s="426"/>
      <c r="O20" s="426"/>
      <c r="P20" s="426"/>
      <c r="Q20" s="426"/>
      <c r="R20" s="426"/>
    </row>
    <row r="21" spans="1:18">
      <c r="A21" s="292"/>
      <c r="B21" s="6"/>
      <c r="C21" s="6"/>
      <c r="D21" s="6"/>
      <c r="E21" s="6"/>
      <c r="F21" s="6"/>
      <c r="G21" s="6"/>
      <c r="H21" s="6"/>
      <c r="I21" s="6"/>
      <c r="J21" s="6"/>
      <c r="K21" s="6"/>
      <c r="L21" s="6"/>
      <c r="M21" s="6"/>
      <c r="N21" s="6"/>
      <c r="O21" s="6"/>
      <c r="P21" s="6"/>
      <c r="Q21" s="6"/>
      <c r="R21" s="6"/>
    </row>
    <row r="22" spans="1:18">
      <c r="A22" s="293"/>
    </row>
    <row r="23" spans="1:18">
      <c r="A23" s="293"/>
    </row>
    <row r="24" spans="1:18">
      <c r="A24" s="331" t="s">
        <v>347</v>
      </c>
    </row>
    <row r="25" spans="1:18">
      <c r="A25" s="293"/>
    </row>
    <row r="26" spans="1:18">
      <c r="A26" s="293"/>
    </row>
    <row r="27" spans="1:18" ht="46.15" customHeight="1">
      <c r="A27" s="329" t="s">
        <v>348</v>
      </c>
      <c r="B27" s="417" t="s">
        <v>349</v>
      </c>
      <c r="C27" s="418"/>
      <c r="D27" s="418"/>
      <c r="E27" s="418"/>
      <c r="F27" s="418"/>
      <c r="G27" s="418"/>
      <c r="H27" s="418"/>
      <c r="I27" s="418"/>
      <c r="J27" s="418"/>
      <c r="K27" s="418"/>
      <c r="L27" s="418"/>
      <c r="M27" s="418"/>
      <c r="N27" s="418"/>
      <c r="O27" s="418"/>
      <c r="P27" s="418"/>
      <c r="Q27" s="418"/>
      <c r="R27" s="418"/>
    </row>
    <row r="28" spans="1:18">
      <c r="A28" s="292"/>
      <c r="B28" s="6"/>
      <c r="C28" s="6"/>
      <c r="D28" s="6"/>
      <c r="E28" s="6"/>
      <c r="F28" s="6"/>
      <c r="G28" s="6"/>
      <c r="H28" s="6"/>
      <c r="I28" s="6"/>
      <c r="J28" s="6"/>
      <c r="K28" s="6"/>
      <c r="L28" s="6"/>
      <c r="M28" s="6"/>
      <c r="N28" s="6"/>
      <c r="O28" s="6"/>
      <c r="P28" s="6"/>
      <c r="Q28" s="6"/>
      <c r="R28" s="6"/>
    </row>
    <row r="29" spans="1:18" ht="46.15" customHeight="1">
      <c r="A29" s="329" t="s">
        <v>350</v>
      </c>
      <c r="B29" s="411" t="s">
        <v>351</v>
      </c>
      <c r="C29" s="426"/>
      <c r="D29" s="426"/>
      <c r="E29" s="426"/>
      <c r="F29" s="426"/>
      <c r="G29" s="426"/>
      <c r="H29" s="426"/>
      <c r="I29" s="426"/>
      <c r="J29" s="426"/>
      <c r="K29" s="426"/>
      <c r="L29" s="426"/>
      <c r="M29" s="426"/>
      <c r="N29" s="426"/>
      <c r="O29" s="426"/>
      <c r="P29" s="426"/>
      <c r="Q29" s="426"/>
      <c r="R29" s="426"/>
    </row>
    <row r="30" spans="1:18">
      <c r="A30" s="292"/>
      <c r="B30" s="6"/>
      <c r="C30" s="6"/>
      <c r="D30" s="6"/>
      <c r="E30" s="6"/>
      <c r="F30" s="6"/>
      <c r="G30" s="6"/>
      <c r="H30" s="6"/>
      <c r="I30" s="6"/>
      <c r="J30" s="6"/>
      <c r="K30" s="6"/>
      <c r="L30" s="6"/>
      <c r="M30" s="6"/>
      <c r="N30" s="6"/>
      <c r="O30" s="6"/>
      <c r="P30" s="6"/>
      <c r="Q30" s="6"/>
      <c r="R30" s="6"/>
    </row>
    <row r="31" spans="1:18" ht="46.15" customHeight="1">
      <c r="A31" s="329" t="s">
        <v>352</v>
      </c>
      <c r="B31" s="411" t="s">
        <v>353</v>
      </c>
      <c r="C31" s="426"/>
      <c r="D31" s="426"/>
      <c r="E31" s="426"/>
      <c r="F31" s="426"/>
      <c r="G31" s="426"/>
      <c r="H31" s="426"/>
      <c r="I31" s="426"/>
      <c r="J31" s="426"/>
      <c r="K31" s="426"/>
      <c r="L31" s="426"/>
      <c r="M31" s="426"/>
      <c r="N31" s="426"/>
      <c r="O31" s="426"/>
      <c r="P31" s="426"/>
      <c r="Q31" s="426"/>
      <c r="R31" s="426"/>
    </row>
    <row r="32" spans="1:18">
      <c r="A32" s="292"/>
      <c r="B32" s="6"/>
      <c r="C32" s="6"/>
      <c r="D32" s="6"/>
      <c r="E32" s="6"/>
      <c r="F32" s="6"/>
      <c r="G32" s="6"/>
      <c r="H32" s="6"/>
      <c r="I32" s="6"/>
      <c r="J32" s="6"/>
      <c r="K32" s="6"/>
      <c r="L32" s="6"/>
      <c r="M32" s="6"/>
      <c r="N32" s="6"/>
      <c r="O32" s="6"/>
      <c r="P32" s="6"/>
      <c r="Q32" s="6"/>
      <c r="R32" s="6"/>
    </row>
    <row r="33" spans="1:18" ht="45.75" customHeight="1">
      <c r="A33" s="329" t="s">
        <v>226</v>
      </c>
      <c r="B33" s="411" t="s">
        <v>354</v>
      </c>
      <c r="C33" s="426"/>
      <c r="D33" s="426"/>
      <c r="E33" s="426"/>
      <c r="F33" s="426"/>
      <c r="G33" s="426"/>
      <c r="H33" s="426"/>
      <c r="I33" s="426"/>
      <c r="J33" s="426"/>
      <c r="K33" s="426"/>
      <c r="L33" s="426"/>
      <c r="M33" s="426"/>
      <c r="N33" s="426"/>
      <c r="O33" s="426"/>
      <c r="P33" s="426"/>
      <c r="Q33" s="426"/>
      <c r="R33" s="426"/>
    </row>
    <row r="34" spans="1:18" ht="9.75" customHeight="1">
      <c r="A34" s="292"/>
      <c r="B34" s="6"/>
      <c r="C34" s="6"/>
      <c r="D34" s="6"/>
      <c r="E34" s="6"/>
      <c r="F34" s="6"/>
      <c r="G34" s="6"/>
      <c r="H34" s="6"/>
      <c r="I34" s="6"/>
      <c r="J34" s="6"/>
      <c r="K34" s="6"/>
      <c r="L34" s="6"/>
      <c r="M34" s="6"/>
      <c r="N34" s="6"/>
      <c r="O34" s="6"/>
      <c r="P34" s="6"/>
      <c r="Q34" s="6"/>
      <c r="R34" s="6"/>
    </row>
    <row r="35" spans="1:18">
      <c r="A35" s="7"/>
      <c r="B35" s="7"/>
      <c r="C35" s="7"/>
      <c r="D35" s="7"/>
      <c r="E35" s="7"/>
      <c r="F35" s="7"/>
      <c r="G35" s="7"/>
      <c r="H35" s="7"/>
      <c r="I35" s="7"/>
      <c r="J35" s="7"/>
      <c r="K35" s="7"/>
    </row>
    <row r="36" spans="1:18">
      <c r="A36" s="8"/>
      <c r="B36" s="7"/>
      <c r="C36" s="7"/>
      <c r="D36" s="7"/>
      <c r="E36" s="7"/>
      <c r="F36" s="7"/>
      <c r="G36" s="7"/>
      <c r="H36" s="7"/>
      <c r="I36" s="7"/>
      <c r="J36" s="7"/>
      <c r="K36" s="7"/>
    </row>
    <row r="37" spans="1:18">
      <c r="A37" s="9"/>
      <c r="B37" s="7"/>
      <c r="C37" s="7"/>
      <c r="D37" s="7"/>
      <c r="E37" s="7"/>
      <c r="F37" s="7"/>
      <c r="G37" s="7"/>
      <c r="H37" s="7"/>
      <c r="I37" s="7"/>
      <c r="J37" s="7"/>
      <c r="K37" s="7"/>
    </row>
    <row r="38" spans="1:18">
      <c r="A38" s="8"/>
      <c r="B38" s="7"/>
      <c r="C38" s="7"/>
      <c r="D38" s="7"/>
      <c r="E38" s="7"/>
      <c r="F38" s="7"/>
      <c r="G38" s="7"/>
      <c r="H38" s="7"/>
      <c r="I38" s="7"/>
      <c r="J38" s="7"/>
      <c r="K38" s="7"/>
    </row>
    <row r="39" spans="1:18">
      <c r="A39" s="8"/>
      <c r="B39" s="7"/>
      <c r="C39" s="7"/>
      <c r="D39" s="7"/>
      <c r="E39" s="7"/>
      <c r="F39" s="7"/>
      <c r="G39" s="7"/>
      <c r="H39" s="7"/>
      <c r="I39" s="7"/>
      <c r="J39" s="7"/>
      <c r="K39" s="7"/>
    </row>
    <row r="40" spans="1:18">
      <c r="A40" s="8"/>
      <c r="B40" s="7"/>
      <c r="C40" s="7"/>
      <c r="D40" s="7"/>
      <c r="E40" s="7"/>
      <c r="F40" s="7"/>
      <c r="G40" s="7"/>
      <c r="H40" s="7"/>
      <c r="I40" s="7"/>
      <c r="J40" s="7"/>
      <c r="K40" s="7"/>
    </row>
    <row r="41" spans="1:18">
      <c r="A41" s="9"/>
      <c r="B41" s="7"/>
      <c r="C41" s="7"/>
      <c r="D41" s="7"/>
      <c r="E41" s="7"/>
      <c r="F41" s="7"/>
      <c r="G41" s="7"/>
      <c r="H41" s="7"/>
      <c r="I41" s="7"/>
      <c r="J41" s="7"/>
      <c r="K41" s="7"/>
    </row>
    <row r="42" spans="1:18">
      <c r="A42" s="8"/>
      <c r="B42" s="7"/>
      <c r="C42" s="7"/>
      <c r="D42" s="7"/>
      <c r="E42" s="7"/>
      <c r="F42" s="7"/>
      <c r="G42" s="7"/>
      <c r="H42" s="7"/>
      <c r="I42" s="7"/>
      <c r="J42" s="7"/>
      <c r="K42" s="7"/>
    </row>
    <row r="43" spans="1:18">
      <c r="A43" s="8"/>
      <c r="B43" s="7"/>
      <c r="C43" s="7"/>
      <c r="D43" s="7"/>
      <c r="E43" s="7"/>
      <c r="F43" s="7"/>
      <c r="G43" s="7"/>
      <c r="H43" s="7"/>
      <c r="I43" s="7"/>
      <c r="J43" s="7"/>
      <c r="K43" s="7"/>
    </row>
    <row r="44" spans="1:18">
      <c r="A44" s="7"/>
      <c r="B44" s="7"/>
      <c r="C44" s="7"/>
      <c r="D44" s="7"/>
      <c r="E44" s="7"/>
      <c r="F44" s="7"/>
      <c r="G44" s="7"/>
      <c r="H44" s="7"/>
      <c r="I44" s="7"/>
      <c r="J44" s="7"/>
      <c r="K44" s="7"/>
    </row>
    <row r="45" spans="1:18">
      <c r="A45" s="8"/>
      <c r="B45" s="7"/>
      <c r="C45" s="7"/>
      <c r="D45" s="7"/>
      <c r="E45" s="7"/>
      <c r="F45" s="7"/>
      <c r="G45" s="7"/>
      <c r="H45" s="7"/>
      <c r="I45" s="7"/>
      <c r="J45" s="7"/>
      <c r="K45" s="7"/>
    </row>
    <row r="46" spans="1:18">
      <c r="A46" s="8"/>
      <c r="B46" s="7"/>
      <c r="C46" s="7"/>
      <c r="D46" s="7"/>
      <c r="E46" s="7"/>
      <c r="F46" s="7"/>
      <c r="G46" s="7"/>
      <c r="H46" s="7"/>
      <c r="I46" s="7"/>
      <c r="J46" s="7"/>
      <c r="K46" s="7"/>
    </row>
    <row r="47" spans="1:18">
      <c r="A47" s="7"/>
      <c r="B47" s="7"/>
      <c r="C47" s="7"/>
      <c r="D47" s="7"/>
      <c r="E47" s="7"/>
      <c r="F47" s="7"/>
      <c r="G47" s="7"/>
      <c r="H47" s="7"/>
      <c r="I47" s="7"/>
      <c r="J47" s="7"/>
      <c r="K47" s="7"/>
    </row>
    <row r="48" spans="1:18">
      <c r="A48" s="10"/>
      <c r="B48" s="7"/>
      <c r="C48" s="7"/>
      <c r="D48" s="7"/>
      <c r="E48" s="7"/>
      <c r="F48" s="7"/>
      <c r="G48" s="7"/>
      <c r="H48" s="7"/>
      <c r="I48" s="7"/>
      <c r="J48" s="7"/>
      <c r="K48" s="7"/>
    </row>
    <row r="49" spans="1:11">
      <c r="A49" s="7"/>
      <c r="B49" s="7"/>
      <c r="C49" s="7"/>
      <c r="D49" s="7"/>
      <c r="E49" s="7"/>
      <c r="F49" s="7"/>
      <c r="G49" s="7"/>
      <c r="H49" s="7"/>
      <c r="I49" s="7"/>
      <c r="J49" s="7"/>
      <c r="K49" s="7"/>
    </row>
    <row r="50" spans="1:11">
      <c r="A50" s="7"/>
      <c r="B50" s="7"/>
      <c r="C50" s="7"/>
      <c r="D50" s="7"/>
      <c r="E50" s="7"/>
      <c r="F50" s="7"/>
      <c r="G50" s="7"/>
      <c r="H50" s="7"/>
      <c r="I50" s="7"/>
      <c r="J50" s="7"/>
      <c r="K50" s="7"/>
    </row>
    <row r="51" spans="1:11">
      <c r="A51" s="7"/>
      <c r="B51" s="7"/>
      <c r="C51" s="7"/>
      <c r="D51" s="7"/>
      <c r="E51" s="7"/>
      <c r="F51" s="7"/>
      <c r="G51" s="7"/>
      <c r="H51" s="7"/>
      <c r="I51" s="7"/>
      <c r="J51" s="7"/>
      <c r="K51" s="7"/>
    </row>
    <row r="52" spans="1:11">
      <c r="A52" s="4"/>
    </row>
  </sheetData>
  <mergeCells count="12">
    <mergeCell ref="B33:R33"/>
    <mergeCell ref="B5:R5"/>
    <mergeCell ref="B7:R7"/>
    <mergeCell ref="B9:R9"/>
    <mergeCell ref="B11:R11"/>
    <mergeCell ref="B13:R13"/>
    <mergeCell ref="B16:R16"/>
    <mergeCell ref="B18:R18"/>
    <mergeCell ref="B20:R20"/>
    <mergeCell ref="B27:R27"/>
    <mergeCell ref="B29:R29"/>
    <mergeCell ref="B31:R31"/>
  </mergeCells>
  <pageMargins left="0.31496062992125984" right="0.11811023622047245" top="0.15748031496062992" bottom="0.15748031496062992" header="0.31496062992125984" footer="0.31496062992125984"/>
  <pageSetup scale="48" orientation="landscape" r:id="rId1"/>
  <customProperties>
    <customPr name="_pios_id" r:id="rId2"/>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20"/>
  <sheetViews>
    <sheetView showGridLines="0" zoomScale="75" zoomScaleNormal="75" workbookViewId="0">
      <selection activeCell="D1" sqref="D1"/>
    </sheetView>
  </sheetViews>
  <sheetFormatPr defaultColWidth="11.5703125" defaultRowHeight="15"/>
  <cols>
    <col min="1" max="1" width="40.7109375" customWidth="1"/>
    <col min="2" max="2" width="12.7109375" customWidth="1"/>
    <col min="3" max="3" width="1.7109375" customWidth="1"/>
    <col min="4" max="4" width="15.7109375" customWidth="1"/>
    <col min="5" max="5" width="1.7109375" customWidth="1"/>
    <col min="6" max="6" width="15.7109375" customWidth="1"/>
    <col min="7" max="7" width="5.7109375" customWidth="1"/>
    <col min="8" max="8" width="15.7109375" customWidth="1"/>
    <col min="9" max="9" width="1.7109375" customWidth="1"/>
    <col min="10" max="10" width="15.7109375" customWidth="1"/>
    <col min="11" max="11" width="5.7109375" customWidth="1"/>
    <col min="12" max="12" width="15.7109375" customWidth="1"/>
    <col min="13" max="13" width="1.7109375" customWidth="1"/>
    <col min="14" max="14" width="15.7109375" customWidth="1"/>
    <col min="15" max="15" width="5.7109375" customWidth="1"/>
    <col min="16" max="16" width="1.7109375" customWidth="1"/>
    <col min="17" max="17" width="15.7109375" customWidth="1"/>
    <col min="18" max="18" width="1.7109375" customWidth="1"/>
    <col min="19" max="19" width="15.7109375" customWidth="1"/>
    <col min="20" max="20" width="1.7109375" customWidth="1"/>
    <col min="21" max="21" width="12.7109375" customWidth="1"/>
    <col min="22" max="22" width="1.7109375" customWidth="1"/>
  </cols>
  <sheetData>
    <row r="1" spans="1:22">
      <c r="A1" s="38" t="s">
        <v>0</v>
      </c>
      <c r="B1" s="72"/>
      <c r="C1" s="19"/>
      <c r="D1" s="19"/>
      <c r="E1" s="19"/>
      <c r="F1" s="19"/>
      <c r="G1" s="19"/>
      <c r="H1" s="19"/>
      <c r="I1" s="19"/>
      <c r="J1" s="19"/>
      <c r="O1" s="19"/>
      <c r="P1" s="19"/>
      <c r="R1" s="19"/>
      <c r="T1" s="19"/>
    </row>
    <row r="2" spans="1:22">
      <c r="A2" s="20"/>
      <c r="B2" s="20"/>
      <c r="C2" s="20"/>
      <c r="D2" s="20"/>
      <c r="E2" s="20"/>
      <c r="F2" s="20"/>
      <c r="G2" s="20"/>
      <c r="H2" s="20"/>
      <c r="I2" s="20"/>
      <c r="J2" s="20"/>
      <c r="O2" s="20"/>
      <c r="P2" s="20"/>
      <c r="R2" s="20"/>
      <c r="T2" s="20"/>
    </row>
    <row r="3" spans="1:22">
      <c r="A3" s="20"/>
      <c r="B3" s="20"/>
      <c r="C3" s="20"/>
      <c r="D3" s="20"/>
      <c r="E3" s="20"/>
      <c r="F3" s="20"/>
      <c r="G3" s="20"/>
      <c r="H3" s="20"/>
      <c r="I3" s="20"/>
      <c r="J3" s="20"/>
      <c r="O3" s="20"/>
      <c r="P3" s="20"/>
      <c r="R3" s="20"/>
      <c r="T3" s="20"/>
    </row>
    <row r="4" spans="1:22" ht="15.75" thickBot="1">
      <c r="A4" s="39"/>
      <c r="B4" s="71"/>
      <c r="C4" s="21"/>
      <c r="D4" s="53" t="s">
        <v>12</v>
      </c>
      <c r="E4" s="21"/>
      <c r="F4" s="54" t="s">
        <v>13</v>
      </c>
      <c r="G4" s="21"/>
      <c r="H4" s="53" t="s">
        <v>14</v>
      </c>
      <c r="I4" s="21"/>
      <c r="J4" s="54" t="s">
        <v>15</v>
      </c>
      <c r="K4" s="21"/>
      <c r="L4" s="53" t="s">
        <v>16</v>
      </c>
      <c r="M4" s="21"/>
      <c r="N4" s="54" t="s">
        <v>17</v>
      </c>
      <c r="O4" s="21"/>
      <c r="P4" s="74"/>
      <c r="Q4" s="75" t="s">
        <v>18</v>
      </c>
      <c r="R4" s="78"/>
      <c r="S4" s="76" t="s">
        <v>19</v>
      </c>
      <c r="T4" s="78"/>
      <c r="U4" s="75" t="s">
        <v>20</v>
      </c>
      <c r="V4" s="77"/>
    </row>
    <row r="5" spans="1:22">
      <c r="A5" s="20"/>
      <c r="B5" s="20"/>
      <c r="C5" s="20"/>
      <c r="D5" s="20"/>
      <c r="E5" s="20"/>
      <c r="F5" s="20"/>
      <c r="G5" s="20"/>
      <c r="H5" s="20"/>
      <c r="I5" s="20"/>
      <c r="J5" s="20"/>
      <c r="L5" s="20"/>
      <c r="M5" s="20"/>
      <c r="N5" s="20"/>
      <c r="P5" s="22"/>
      <c r="Q5" s="20"/>
      <c r="R5" s="20"/>
      <c r="S5" s="20"/>
      <c r="T5" s="20"/>
      <c r="V5" s="23"/>
    </row>
    <row r="6" spans="1:22" ht="26.25">
      <c r="A6" s="56" t="s">
        <v>21</v>
      </c>
      <c r="B6" s="73" t="s">
        <v>22</v>
      </c>
      <c r="C6" s="20"/>
      <c r="D6" s="57">
        <v>406761</v>
      </c>
      <c r="E6" s="43"/>
      <c r="F6" s="58">
        <v>521302</v>
      </c>
      <c r="G6" s="43"/>
      <c r="H6" s="57">
        <v>414688</v>
      </c>
      <c r="I6" s="43"/>
      <c r="J6" s="58">
        <v>368020</v>
      </c>
      <c r="K6" s="25"/>
      <c r="L6" s="59">
        <v>426363</v>
      </c>
      <c r="M6" s="43"/>
      <c r="N6" s="60">
        <v>334391</v>
      </c>
      <c r="O6" s="25"/>
      <c r="P6" s="26"/>
      <c r="Q6" s="57">
        <v>421824</v>
      </c>
      <c r="R6" s="43"/>
      <c r="S6" s="58">
        <v>390826</v>
      </c>
      <c r="T6" s="43"/>
      <c r="U6" s="392">
        <v>7.9</v>
      </c>
      <c r="V6" s="27"/>
    </row>
    <row r="7" spans="1:22">
      <c r="A7" s="48"/>
      <c r="B7" s="48"/>
      <c r="C7" s="20"/>
      <c r="D7" s="50"/>
      <c r="E7" s="51"/>
      <c r="F7" s="44"/>
      <c r="G7" s="51"/>
      <c r="H7" s="50"/>
      <c r="I7" s="51"/>
      <c r="J7" s="44"/>
      <c r="L7" s="50"/>
      <c r="M7" s="51"/>
      <c r="N7" s="44"/>
      <c r="P7" s="22"/>
      <c r="Q7" s="42"/>
      <c r="R7" s="51"/>
      <c r="S7" s="44"/>
      <c r="T7" s="51"/>
      <c r="U7" s="25"/>
      <c r="V7" s="27"/>
    </row>
    <row r="8" spans="1:22">
      <c r="A8" s="56" t="s">
        <v>23</v>
      </c>
      <c r="B8" s="73" t="s">
        <v>24</v>
      </c>
      <c r="C8" s="20"/>
      <c r="D8" s="57">
        <v>15588</v>
      </c>
      <c r="E8" s="43"/>
      <c r="F8" s="58">
        <v>15145</v>
      </c>
      <c r="G8" s="43"/>
      <c r="H8" s="57">
        <v>14691</v>
      </c>
      <c r="I8" s="43"/>
      <c r="J8" s="58">
        <v>11163</v>
      </c>
      <c r="K8" s="25"/>
      <c r="L8" s="59">
        <v>17192</v>
      </c>
      <c r="M8" s="43"/>
      <c r="N8" s="60">
        <v>12693</v>
      </c>
      <c r="O8" s="25"/>
      <c r="P8" s="26"/>
      <c r="Q8" s="57">
        <v>16883</v>
      </c>
      <c r="R8" s="43"/>
      <c r="S8" s="58">
        <v>14282</v>
      </c>
      <c r="T8" s="43"/>
      <c r="U8" s="392">
        <v>18.2</v>
      </c>
      <c r="V8" s="27"/>
    </row>
    <row r="9" spans="1:22">
      <c r="A9" s="48"/>
      <c r="B9" s="48"/>
      <c r="C9" s="20"/>
      <c r="D9" s="50"/>
      <c r="E9" s="51"/>
      <c r="F9" s="44"/>
      <c r="G9" s="51"/>
      <c r="H9" s="50"/>
      <c r="I9" s="51"/>
      <c r="J9" s="44"/>
      <c r="L9" s="50"/>
      <c r="M9" s="51"/>
      <c r="N9" s="44"/>
      <c r="P9" s="22"/>
      <c r="Q9" s="42"/>
      <c r="R9" s="51"/>
      <c r="S9" s="44"/>
      <c r="T9" s="51"/>
      <c r="U9" s="25"/>
      <c r="V9" s="27"/>
    </row>
    <row r="10" spans="1:22">
      <c r="A10" s="56" t="s">
        <v>25</v>
      </c>
      <c r="B10" s="73" t="s">
        <v>24</v>
      </c>
      <c r="C10" s="20"/>
      <c r="D10" s="57">
        <v>1465</v>
      </c>
      <c r="E10" s="43"/>
      <c r="F10" s="58">
        <v>1708.68</v>
      </c>
      <c r="G10" s="43"/>
      <c r="H10" s="57">
        <v>1317</v>
      </c>
      <c r="I10" s="43"/>
      <c r="J10" s="58">
        <v>739.56</v>
      </c>
      <c r="K10" s="25"/>
      <c r="L10" s="59">
        <v>1301</v>
      </c>
      <c r="M10" s="43"/>
      <c r="N10" s="60">
        <v>1646.02</v>
      </c>
      <c r="O10" s="25"/>
      <c r="P10" s="26"/>
      <c r="Q10" s="57">
        <v>1816</v>
      </c>
      <c r="R10" s="43"/>
      <c r="S10" s="58">
        <v>3468</v>
      </c>
      <c r="T10" s="43"/>
      <c r="U10" s="392">
        <v>-47.6</v>
      </c>
      <c r="V10" s="27"/>
    </row>
    <row r="11" spans="1:22">
      <c r="A11" s="48"/>
      <c r="B11" s="48"/>
      <c r="C11" s="20"/>
      <c r="D11" s="52"/>
      <c r="E11" s="30"/>
      <c r="F11" s="31"/>
      <c r="G11" s="30"/>
      <c r="H11" s="52"/>
      <c r="I11" s="30"/>
      <c r="J11" s="31"/>
      <c r="L11" s="52"/>
      <c r="M11" s="30"/>
      <c r="N11" s="31"/>
      <c r="P11" s="22"/>
      <c r="Q11" s="52"/>
      <c r="R11" s="30"/>
      <c r="S11" s="31"/>
      <c r="T11" s="30"/>
      <c r="V11" s="23"/>
    </row>
    <row r="12" spans="1:22">
      <c r="A12" s="56" t="s">
        <v>26</v>
      </c>
      <c r="B12" s="73" t="s">
        <v>27</v>
      </c>
      <c r="C12" s="20"/>
      <c r="D12" s="61">
        <v>9.4</v>
      </c>
      <c r="E12" s="62"/>
      <c r="F12" s="63">
        <v>11.3</v>
      </c>
      <c r="G12" s="62"/>
      <c r="H12" s="61">
        <v>9</v>
      </c>
      <c r="I12" s="62"/>
      <c r="J12" s="63">
        <v>6.6</v>
      </c>
      <c r="K12" s="64"/>
      <c r="L12" s="65">
        <v>7.6</v>
      </c>
      <c r="M12" s="62"/>
      <c r="N12" s="66">
        <v>13</v>
      </c>
      <c r="O12" s="25"/>
      <c r="P12" s="26"/>
      <c r="Q12" s="61">
        <v>10.8</v>
      </c>
      <c r="R12" s="62"/>
      <c r="S12" s="63">
        <v>24.3</v>
      </c>
      <c r="T12" s="43"/>
      <c r="U12" s="392" t="s">
        <v>28</v>
      </c>
      <c r="V12" s="27"/>
    </row>
    <row r="13" spans="1:22">
      <c r="A13" s="48"/>
      <c r="B13" s="48"/>
      <c r="C13" s="20"/>
      <c r="D13" s="52"/>
      <c r="E13" s="30"/>
      <c r="F13" s="31"/>
      <c r="G13" s="30"/>
      <c r="H13" s="52"/>
      <c r="I13" s="30"/>
      <c r="J13" s="31"/>
      <c r="L13" s="52"/>
      <c r="M13" s="30"/>
      <c r="N13" s="31"/>
      <c r="P13" s="22"/>
      <c r="Q13" s="52"/>
      <c r="R13" s="30"/>
      <c r="S13" s="31"/>
      <c r="T13" s="30"/>
      <c r="V13" s="23"/>
    </row>
    <row r="14" spans="1:22">
      <c r="A14" s="56" t="s">
        <v>29</v>
      </c>
      <c r="B14" s="73" t="s">
        <v>24</v>
      </c>
      <c r="C14" s="20"/>
      <c r="D14" s="57">
        <v>955</v>
      </c>
      <c r="E14" s="43"/>
      <c r="F14" s="58">
        <v>2427</v>
      </c>
      <c r="G14" s="43"/>
      <c r="H14" s="57">
        <v>1986</v>
      </c>
      <c r="I14" s="43"/>
      <c r="J14" s="58">
        <v>2405</v>
      </c>
      <c r="K14" s="25"/>
      <c r="L14" s="59">
        <v>229</v>
      </c>
      <c r="M14" s="43"/>
      <c r="N14" s="60">
        <v>-160</v>
      </c>
      <c r="O14" s="25"/>
      <c r="P14" s="26"/>
      <c r="Q14" s="57">
        <v>1710</v>
      </c>
      <c r="R14" s="43"/>
      <c r="S14" s="58">
        <v>1638</v>
      </c>
      <c r="T14" s="43"/>
      <c r="U14" s="392">
        <v>4.4000000000000004</v>
      </c>
      <c r="V14" s="27"/>
    </row>
    <row r="15" spans="1:22">
      <c r="A15" s="48"/>
      <c r="B15" s="48"/>
      <c r="C15" s="20"/>
      <c r="D15" s="50"/>
      <c r="E15" s="51"/>
      <c r="F15" s="44"/>
      <c r="G15" s="51"/>
      <c r="H15" s="50"/>
      <c r="I15" s="51"/>
      <c r="J15" s="44"/>
      <c r="L15" s="50"/>
      <c r="M15" s="51"/>
      <c r="N15" s="44"/>
      <c r="P15" s="22"/>
      <c r="Q15" s="50"/>
      <c r="R15" s="51"/>
      <c r="S15" s="44"/>
      <c r="T15" s="51"/>
      <c r="V15" s="23"/>
    </row>
    <row r="16" spans="1:22">
      <c r="A16" s="56" t="s">
        <v>30</v>
      </c>
      <c r="B16" s="73" t="s">
        <v>27</v>
      </c>
      <c r="C16" s="20"/>
      <c r="D16" s="61">
        <v>6.9</v>
      </c>
      <c r="E16" s="62"/>
      <c r="F16" s="63">
        <v>6.2</v>
      </c>
      <c r="G16" s="62"/>
      <c r="H16" s="61">
        <v>7.7</v>
      </c>
      <c r="I16" s="62"/>
      <c r="J16" s="63">
        <v>9.4</v>
      </c>
      <c r="K16" s="64"/>
      <c r="L16" s="65">
        <v>7.5</v>
      </c>
      <c r="M16" s="62"/>
      <c r="N16" s="66">
        <v>7.2</v>
      </c>
      <c r="O16" s="25"/>
      <c r="P16" s="26"/>
      <c r="Q16" s="61">
        <v>6.8</v>
      </c>
      <c r="R16" s="62"/>
      <c r="S16" s="63">
        <v>7.2</v>
      </c>
      <c r="T16" s="43"/>
      <c r="U16" s="392" t="s">
        <v>31</v>
      </c>
      <c r="V16" s="27"/>
    </row>
    <row r="17" spans="1:22">
      <c r="A17" s="48"/>
      <c r="B17" s="48"/>
      <c r="C17" s="20"/>
      <c r="D17" s="67"/>
      <c r="E17" s="68"/>
      <c r="F17" s="69"/>
      <c r="G17" s="68"/>
      <c r="H17" s="67"/>
      <c r="I17" s="68"/>
      <c r="J17" s="69"/>
      <c r="K17" s="70"/>
      <c r="L17" s="67"/>
      <c r="M17" s="68"/>
      <c r="N17" s="69"/>
      <c r="P17" s="22"/>
      <c r="Q17" s="67"/>
      <c r="R17" s="68"/>
      <c r="S17" s="69"/>
      <c r="T17" s="51"/>
      <c r="V17" s="23"/>
    </row>
    <row r="18" spans="1:22">
      <c r="A18" s="56" t="s">
        <v>32</v>
      </c>
      <c r="B18" s="73" t="s">
        <v>27</v>
      </c>
      <c r="C18" s="20"/>
      <c r="D18" s="61">
        <v>3.6</v>
      </c>
      <c r="E18" s="62"/>
      <c r="F18" s="63">
        <v>2.2000000000000002</v>
      </c>
      <c r="G18" s="62"/>
      <c r="H18" s="61">
        <v>3.8</v>
      </c>
      <c r="I18" s="62"/>
      <c r="J18" s="63">
        <v>2.7</v>
      </c>
      <c r="K18" s="64"/>
      <c r="L18" s="65">
        <v>6.9</v>
      </c>
      <c r="M18" s="62"/>
      <c r="N18" s="66">
        <v>8.5</v>
      </c>
      <c r="O18" s="25"/>
      <c r="P18" s="26"/>
      <c r="Q18" s="61">
        <v>3.6</v>
      </c>
      <c r="R18" s="62"/>
      <c r="S18" s="63">
        <v>2</v>
      </c>
      <c r="T18" s="43"/>
      <c r="U18" s="392" t="s">
        <v>33</v>
      </c>
      <c r="V18" s="27"/>
    </row>
    <row r="19" spans="1:22">
      <c r="A19" s="41"/>
      <c r="B19" s="48"/>
      <c r="C19" s="20"/>
      <c r="D19" s="13"/>
      <c r="E19" s="30"/>
      <c r="F19" s="31"/>
      <c r="G19" s="30"/>
      <c r="H19" s="13"/>
      <c r="I19" s="30"/>
      <c r="J19" s="31"/>
      <c r="K19" s="29"/>
      <c r="L19" s="13"/>
      <c r="M19" s="30"/>
      <c r="N19" s="31"/>
      <c r="O19" s="29"/>
      <c r="P19" s="32"/>
      <c r="Q19" s="33"/>
      <c r="R19" s="34"/>
      <c r="S19" s="35"/>
      <c r="T19" s="34"/>
      <c r="U19" s="36"/>
      <c r="V19" s="37"/>
    </row>
    <row r="20" spans="1:22">
      <c r="D20" s="20"/>
      <c r="E20" s="20"/>
      <c r="F20" s="20"/>
      <c r="G20" s="20"/>
      <c r="H20" s="20"/>
      <c r="I20" s="20"/>
      <c r="J20" s="20"/>
      <c r="O20" s="20"/>
      <c r="P20" s="20"/>
      <c r="R20" s="20"/>
      <c r="T20" s="20"/>
    </row>
  </sheetData>
  <pageMargins left="0.31496062992125984" right="0.11811023622047245" top="0.15748031496062992" bottom="0.15748031496062992" header="0.31496062992125984" footer="0.31496062992125984"/>
  <pageSetup orientation="landscape" r:id="rId1"/>
  <customProperties>
    <customPr name="_pios_id" r:id="rId2"/>
    <customPr name="EpmWorksheetKeyString_GUID"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5"/>
  <sheetViews>
    <sheetView showGridLines="0" zoomScale="75" zoomScaleNormal="75" workbookViewId="0">
      <selection activeCell="G1" sqref="G1"/>
    </sheetView>
  </sheetViews>
  <sheetFormatPr defaultColWidth="11.5703125" defaultRowHeight="15"/>
  <cols>
    <col min="1" max="1" width="40.7109375" customWidth="1"/>
    <col min="2" max="2" width="1.7109375" customWidth="1"/>
    <col min="3" max="3" width="15.7109375" customWidth="1"/>
    <col min="4" max="4" width="1.7109375" customWidth="1"/>
    <col min="5" max="5" width="15.7109375" customWidth="1"/>
    <col min="6" max="6" width="5.7109375" customWidth="1"/>
    <col min="7" max="7" width="15.7109375" customWidth="1"/>
    <col min="8" max="8" width="1.7109375" customWidth="1"/>
    <col min="9" max="9" width="15.7109375" customWidth="1"/>
    <col min="10" max="10" width="5.7109375" customWidth="1"/>
    <col min="11" max="11" width="15.7109375" customWidth="1"/>
    <col min="12" max="12" width="1.7109375" customWidth="1"/>
    <col min="13" max="13" width="15.7109375" customWidth="1"/>
    <col min="14" max="14" width="5.7109375" customWidth="1"/>
    <col min="15" max="15" width="1.7109375" customWidth="1"/>
    <col min="16" max="16" width="15.7109375" customWidth="1"/>
    <col min="17" max="17" width="1.7109375" customWidth="1"/>
    <col min="18" max="18" width="15.7109375" customWidth="1"/>
    <col min="19" max="19" width="1.7109375" customWidth="1"/>
    <col min="20" max="20" width="12.7109375" customWidth="1"/>
    <col min="21" max="21" width="1.7109375" customWidth="1"/>
  </cols>
  <sheetData>
    <row r="1" spans="1:22">
      <c r="A1" s="96" t="s">
        <v>34</v>
      </c>
      <c r="B1" s="97"/>
      <c r="C1" s="97"/>
      <c r="D1" s="97"/>
      <c r="E1" s="82"/>
      <c r="F1" s="82"/>
      <c r="G1" s="97"/>
      <c r="H1" s="97"/>
      <c r="I1" s="82"/>
      <c r="J1" s="97"/>
      <c r="K1" s="97"/>
      <c r="L1" s="97"/>
      <c r="M1" s="97"/>
      <c r="N1" s="97"/>
      <c r="O1" s="97"/>
      <c r="P1" s="97"/>
      <c r="Q1" s="97"/>
      <c r="R1" s="82"/>
      <c r="S1" s="82"/>
      <c r="T1" s="97"/>
    </row>
    <row r="2" spans="1:22">
      <c r="A2" s="82"/>
      <c r="B2" s="82"/>
      <c r="C2" s="82"/>
      <c r="D2" s="82"/>
      <c r="E2" s="82"/>
      <c r="F2" s="82"/>
      <c r="G2" s="82"/>
      <c r="H2" s="82"/>
      <c r="I2" s="82"/>
      <c r="J2" s="82"/>
      <c r="K2" s="82"/>
      <c r="L2" s="82"/>
      <c r="M2" s="82"/>
      <c r="N2" s="82"/>
      <c r="O2" s="82"/>
      <c r="P2" s="82"/>
      <c r="Q2" s="82"/>
      <c r="R2" s="82"/>
      <c r="S2" s="82"/>
      <c r="T2" s="82"/>
    </row>
    <row r="3" spans="1:22">
      <c r="A3" s="82"/>
      <c r="B3" s="82"/>
      <c r="C3" s="82"/>
      <c r="D3" s="82"/>
      <c r="E3" s="82"/>
      <c r="F3" s="82"/>
      <c r="G3" s="82"/>
      <c r="H3" s="82"/>
      <c r="I3" s="82"/>
      <c r="J3" s="82"/>
      <c r="K3" s="82"/>
      <c r="L3" s="82"/>
      <c r="M3" s="82"/>
      <c r="N3" s="82"/>
      <c r="O3" s="82"/>
      <c r="P3" s="82"/>
      <c r="Q3" s="82"/>
      <c r="R3" s="82"/>
      <c r="S3" s="82"/>
      <c r="T3" s="82"/>
    </row>
    <row r="4" spans="1:22" ht="15.75" thickBot="1">
      <c r="A4" s="97"/>
      <c r="B4" s="82"/>
      <c r="C4" s="53" t="s">
        <v>12</v>
      </c>
      <c r="D4" s="21"/>
      <c r="E4" s="54" t="s">
        <v>13</v>
      </c>
      <c r="F4" s="21"/>
      <c r="G4" s="53" t="s">
        <v>14</v>
      </c>
      <c r="H4" s="21"/>
      <c r="I4" s="54" t="s">
        <v>15</v>
      </c>
      <c r="J4" s="21"/>
      <c r="K4" s="53" t="s">
        <v>16</v>
      </c>
      <c r="L4" s="21"/>
      <c r="M4" s="54" t="s">
        <v>17</v>
      </c>
      <c r="N4" s="21"/>
      <c r="O4" s="74"/>
      <c r="P4" s="75" t="s">
        <v>35</v>
      </c>
      <c r="Q4" s="78"/>
      <c r="R4" s="76" t="s">
        <v>19</v>
      </c>
      <c r="S4" s="78"/>
      <c r="T4" s="75" t="s">
        <v>20</v>
      </c>
      <c r="U4" s="77"/>
    </row>
    <row r="5" spans="1:22">
      <c r="A5" s="97"/>
      <c r="B5" s="82"/>
      <c r="C5" s="21"/>
      <c r="D5" s="21"/>
      <c r="E5" s="40"/>
      <c r="F5" s="98"/>
      <c r="G5" s="21"/>
      <c r="H5" s="21"/>
      <c r="I5" s="40"/>
      <c r="J5" s="83"/>
      <c r="K5" s="21"/>
      <c r="L5" s="21"/>
      <c r="M5" s="40"/>
      <c r="N5" s="83"/>
      <c r="O5" s="123"/>
      <c r="P5" s="21"/>
      <c r="Q5" s="21"/>
      <c r="R5" s="40"/>
      <c r="S5" s="21"/>
      <c r="T5" s="21"/>
      <c r="U5" s="23"/>
    </row>
    <row r="6" spans="1:22">
      <c r="A6" s="176" t="s">
        <v>36</v>
      </c>
      <c r="B6" s="82"/>
      <c r="C6" s="28">
        <v>122112</v>
      </c>
      <c r="D6" s="100"/>
      <c r="E6" s="110">
        <v>141822</v>
      </c>
      <c r="F6" s="47"/>
      <c r="G6" s="28">
        <v>119756</v>
      </c>
      <c r="H6" s="100"/>
      <c r="I6" s="110">
        <v>63308</v>
      </c>
      <c r="J6" s="86"/>
      <c r="K6" s="28">
        <f>SUM(K7,K8,K9)</f>
        <v>157267</v>
      </c>
      <c r="L6" s="100"/>
      <c r="M6" s="110">
        <f>SUM(M7,M8,M9)</f>
        <v>118178</v>
      </c>
      <c r="N6" s="100"/>
      <c r="O6" s="124"/>
      <c r="P6" s="28">
        <f>SUM(P7:P9)</f>
        <v>185190</v>
      </c>
      <c r="Q6" s="100"/>
      <c r="R6" s="24">
        <v>134658</v>
      </c>
      <c r="S6" s="47"/>
      <c r="T6" s="334">
        <f>(P6-R6)/R6*100</f>
        <v>37.526177427260173</v>
      </c>
      <c r="U6" s="23"/>
    </row>
    <row r="7" spans="1:22">
      <c r="A7" s="177" t="s">
        <v>37</v>
      </c>
      <c r="B7" s="82"/>
      <c r="C7" s="113">
        <v>72880</v>
      </c>
      <c r="D7" s="102"/>
      <c r="E7" s="113">
        <v>93786</v>
      </c>
      <c r="F7" s="92"/>
      <c r="G7" s="113">
        <v>75848</v>
      </c>
      <c r="H7" s="102"/>
      <c r="I7" s="113">
        <v>36419</v>
      </c>
      <c r="J7" s="90"/>
      <c r="K7" s="113">
        <v>93349</v>
      </c>
      <c r="L7" s="102"/>
      <c r="M7" s="113">
        <v>69210</v>
      </c>
      <c r="N7" s="102"/>
      <c r="O7" s="125"/>
      <c r="P7" s="113">
        <v>114077</v>
      </c>
      <c r="Q7" s="102"/>
      <c r="R7" s="112">
        <v>90904</v>
      </c>
      <c r="S7" s="92"/>
      <c r="T7" s="334">
        <f t="shared" ref="T7:T32" si="0">(P7-R7)/R7*100</f>
        <v>25.491727536742058</v>
      </c>
      <c r="U7" s="23"/>
      <c r="V7" s="94"/>
    </row>
    <row r="8" spans="1:22">
      <c r="A8" s="178" t="s">
        <v>38</v>
      </c>
      <c r="B8" s="82"/>
      <c r="C8" s="115">
        <v>36665</v>
      </c>
      <c r="D8" s="102"/>
      <c r="E8" s="115">
        <v>43270</v>
      </c>
      <c r="F8" s="92"/>
      <c r="G8" s="115">
        <v>30637</v>
      </c>
      <c r="H8" s="102"/>
      <c r="I8" s="115">
        <v>17411</v>
      </c>
      <c r="J8" s="90"/>
      <c r="K8" s="115">
        <v>45388</v>
      </c>
      <c r="L8" s="102"/>
      <c r="M8" s="115">
        <v>35638</v>
      </c>
      <c r="N8" s="102"/>
      <c r="O8" s="125"/>
      <c r="P8" s="115">
        <v>42565</v>
      </c>
      <c r="Q8" s="102"/>
      <c r="R8" s="114">
        <v>36437</v>
      </c>
      <c r="S8" s="92"/>
      <c r="T8" s="334">
        <f t="shared" si="0"/>
        <v>16.818069544693582</v>
      </c>
      <c r="U8" s="23"/>
    </row>
    <row r="9" spans="1:22">
      <c r="A9" s="178" t="s">
        <v>39</v>
      </c>
      <c r="B9" s="82"/>
      <c r="C9" s="115">
        <v>12567</v>
      </c>
      <c r="D9" s="102"/>
      <c r="E9" s="115">
        <v>4766</v>
      </c>
      <c r="F9" s="92"/>
      <c r="G9" s="115">
        <v>13271</v>
      </c>
      <c r="H9" s="102"/>
      <c r="I9" s="115">
        <v>9478</v>
      </c>
      <c r="J9" s="90"/>
      <c r="K9" s="115">
        <v>18530</v>
      </c>
      <c r="L9" s="102"/>
      <c r="M9" s="115">
        <v>13330</v>
      </c>
      <c r="N9" s="102"/>
      <c r="O9" s="125"/>
      <c r="P9" s="115">
        <v>28548</v>
      </c>
      <c r="Q9" s="102"/>
      <c r="R9" s="114">
        <v>7317</v>
      </c>
      <c r="S9" s="92"/>
      <c r="T9" s="334" t="s">
        <v>40</v>
      </c>
      <c r="U9" s="23"/>
    </row>
    <row r="10" spans="1:22">
      <c r="A10" s="176" t="s">
        <v>41</v>
      </c>
      <c r="B10" s="82"/>
      <c r="C10" s="28">
        <f>SUM(C11:C23)</f>
        <v>277957</v>
      </c>
      <c r="D10" s="100"/>
      <c r="E10" s="110">
        <v>318237</v>
      </c>
      <c r="F10" s="47"/>
      <c r="G10" s="28">
        <v>308531</v>
      </c>
      <c r="H10" s="100"/>
      <c r="I10" s="110">
        <v>204768</v>
      </c>
      <c r="J10" s="86"/>
      <c r="K10" s="28">
        <f>SUM(K11:K23)</f>
        <v>290428</v>
      </c>
      <c r="L10" s="100"/>
      <c r="M10" s="110">
        <f>SUM(M11:M23)</f>
        <v>277534</v>
      </c>
      <c r="N10" s="100"/>
      <c r="O10" s="124"/>
      <c r="P10" s="28">
        <f>SUM(P11:P23)</f>
        <v>301297</v>
      </c>
      <c r="Q10" s="100"/>
      <c r="R10" s="24">
        <v>280877</v>
      </c>
      <c r="S10" s="47"/>
      <c r="T10" s="334">
        <f t="shared" si="0"/>
        <v>7.2700861943128139</v>
      </c>
      <c r="U10" s="23"/>
    </row>
    <row r="11" spans="1:22">
      <c r="A11" s="178" t="s">
        <v>42</v>
      </c>
      <c r="B11" s="82"/>
      <c r="C11" s="115">
        <v>47417</v>
      </c>
      <c r="D11" s="102"/>
      <c r="E11" s="115">
        <v>48934</v>
      </c>
      <c r="F11" s="92"/>
      <c r="G11" s="115">
        <v>43329</v>
      </c>
      <c r="H11" s="102"/>
      <c r="I11" s="115">
        <v>32242</v>
      </c>
      <c r="J11" s="90"/>
      <c r="K11" s="115">
        <v>39412</v>
      </c>
      <c r="L11" s="102"/>
      <c r="M11" s="115">
        <v>42979</v>
      </c>
      <c r="N11" s="102"/>
      <c r="O11" s="125"/>
      <c r="P11" s="115">
        <v>49185</v>
      </c>
      <c r="Q11" s="102"/>
      <c r="R11" s="114">
        <v>39860</v>
      </c>
      <c r="S11" s="92"/>
      <c r="T11" s="334">
        <f t="shared" si="0"/>
        <v>23.394380331159056</v>
      </c>
      <c r="U11" s="23"/>
    </row>
    <row r="12" spans="1:22">
      <c r="A12" s="178" t="s">
        <v>43</v>
      </c>
      <c r="B12" s="82"/>
      <c r="C12" s="115">
        <v>13392</v>
      </c>
      <c r="D12" s="102"/>
      <c r="E12" s="115">
        <v>9980</v>
      </c>
      <c r="F12" s="92"/>
      <c r="G12" s="115">
        <v>11216</v>
      </c>
      <c r="H12" s="102"/>
      <c r="I12" s="115">
        <v>9191</v>
      </c>
      <c r="J12" s="90"/>
      <c r="K12" s="115">
        <v>13670</v>
      </c>
      <c r="L12" s="102"/>
      <c r="M12" s="115">
        <v>13230</v>
      </c>
      <c r="N12" s="102"/>
      <c r="O12" s="125"/>
      <c r="P12" s="115">
        <v>13103</v>
      </c>
      <c r="Q12" s="102"/>
      <c r="R12" s="114">
        <v>12024</v>
      </c>
      <c r="S12" s="92"/>
      <c r="T12" s="334">
        <f t="shared" si="0"/>
        <v>8.9737192282102463</v>
      </c>
      <c r="U12" s="23"/>
      <c r="V12" s="94"/>
    </row>
    <row r="13" spans="1:22">
      <c r="A13" s="178" t="s">
        <v>44</v>
      </c>
      <c r="B13" s="82"/>
      <c r="C13" s="115">
        <v>113242</v>
      </c>
      <c r="D13" s="102"/>
      <c r="E13" s="115">
        <v>112280</v>
      </c>
      <c r="F13" s="92"/>
      <c r="G13" s="115">
        <v>106973</v>
      </c>
      <c r="H13" s="102"/>
      <c r="I13" s="115">
        <v>77893</v>
      </c>
      <c r="J13" s="90"/>
      <c r="K13" s="115">
        <v>100653</v>
      </c>
      <c r="L13" s="102"/>
      <c r="M13" s="115">
        <v>105027</v>
      </c>
      <c r="N13" s="102"/>
      <c r="O13" s="125"/>
      <c r="P13" s="115">
        <v>106159</v>
      </c>
      <c r="Q13" s="102"/>
      <c r="R13" s="114">
        <v>89062</v>
      </c>
      <c r="S13" s="92"/>
      <c r="T13" s="334">
        <f t="shared" si="0"/>
        <v>19.196739350115649</v>
      </c>
      <c r="U13" s="23"/>
    </row>
    <row r="14" spans="1:22">
      <c r="A14" s="178" t="s">
        <v>45</v>
      </c>
      <c r="B14" s="82"/>
      <c r="C14" s="115">
        <v>4755</v>
      </c>
      <c r="D14" s="102"/>
      <c r="E14" s="115">
        <v>18208</v>
      </c>
      <c r="F14" s="92"/>
      <c r="G14" s="115">
        <v>11729</v>
      </c>
      <c r="H14" s="102"/>
      <c r="I14" s="115">
        <v>5556</v>
      </c>
      <c r="J14" s="90"/>
      <c r="K14" s="115">
        <v>10344</v>
      </c>
      <c r="L14" s="102"/>
      <c r="M14" s="115">
        <v>13483</v>
      </c>
      <c r="N14" s="102"/>
      <c r="O14" s="125"/>
      <c r="P14" s="115">
        <v>4823</v>
      </c>
      <c r="Q14" s="102"/>
      <c r="R14" s="114">
        <v>11084</v>
      </c>
      <c r="S14" s="92"/>
      <c r="T14" s="334">
        <f t="shared" si="0"/>
        <v>-56.486827859978348</v>
      </c>
      <c r="U14" s="23"/>
    </row>
    <row r="15" spans="1:22">
      <c r="A15" s="178" t="s">
        <v>46</v>
      </c>
      <c r="B15" s="82"/>
      <c r="C15" s="115">
        <v>5529</v>
      </c>
      <c r="D15" s="102"/>
      <c r="E15" s="115">
        <v>13293</v>
      </c>
      <c r="F15" s="92"/>
      <c r="G15" s="115">
        <v>27021</v>
      </c>
      <c r="H15" s="102"/>
      <c r="I15" s="115">
        <v>9910</v>
      </c>
      <c r="J15" s="90"/>
      <c r="K15" s="115">
        <v>14100</v>
      </c>
      <c r="L15" s="102"/>
      <c r="M15" s="115">
        <v>16203</v>
      </c>
      <c r="N15" s="102"/>
      <c r="O15" s="125"/>
      <c r="P15" s="115">
        <v>10868</v>
      </c>
      <c r="Q15" s="102"/>
      <c r="R15" s="114">
        <v>23135</v>
      </c>
      <c r="S15" s="92"/>
      <c r="T15" s="334">
        <f t="shared" si="0"/>
        <v>-53.02355738059218</v>
      </c>
      <c r="U15" s="23"/>
    </row>
    <row r="16" spans="1:22">
      <c r="A16" s="178" t="s">
        <v>47</v>
      </c>
      <c r="B16" s="82"/>
      <c r="C16" s="115">
        <v>15534</v>
      </c>
      <c r="D16" s="102"/>
      <c r="E16" s="115">
        <v>25605</v>
      </c>
      <c r="F16" s="92"/>
      <c r="G16" s="115">
        <v>26760</v>
      </c>
      <c r="H16" s="102"/>
      <c r="I16" s="115">
        <v>19664</v>
      </c>
      <c r="J16" s="90"/>
      <c r="K16" s="115">
        <v>16856</v>
      </c>
      <c r="L16" s="102"/>
      <c r="M16" s="115">
        <v>24168</v>
      </c>
      <c r="N16" s="102"/>
      <c r="O16" s="125"/>
      <c r="P16" s="115">
        <v>16473</v>
      </c>
      <c r="Q16" s="102"/>
      <c r="R16" s="114">
        <v>17872</v>
      </c>
      <c r="S16" s="92"/>
      <c r="T16" s="334">
        <f t="shared" si="0"/>
        <v>-7.8278871978513882</v>
      </c>
      <c r="U16" s="23"/>
      <c r="V16" s="94"/>
    </row>
    <row r="17" spans="1:21">
      <c r="A17" s="178" t="s">
        <v>48</v>
      </c>
      <c r="B17" s="82"/>
      <c r="C17" s="115">
        <v>3328</v>
      </c>
      <c r="D17" s="102"/>
      <c r="E17" s="115" t="s">
        <v>49</v>
      </c>
      <c r="F17" s="92"/>
      <c r="G17" s="115">
        <v>4252</v>
      </c>
      <c r="H17" s="102"/>
      <c r="I17" s="115">
        <v>218</v>
      </c>
      <c r="J17" s="90"/>
      <c r="K17" s="115">
        <v>665</v>
      </c>
      <c r="L17" s="102"/>
      <c r="M17" s="115">
        <v>849</v>
      </c>
      <c r="N17" s="102"/>
      <c r="O17" s="125"/>
      <c r="P17" s="115">
        <v>577</v>
      </c>
      <c r="Q17" s="102"/>
      <c r="R17" s="114">
        <v>1316</v>
      </c>
      <c r="S17" s="92"/>
      <c r="T17" s="334">
        <f t="shared" si="0"/>
        <v>-56.155015197568389</v>
      </c>
      <c r="U17" s="23"/>
    </row>
    <row r="18" spans="1:21">
      <c r="A18" s="178" t="s">
        <v>50</v>
      </c>
      <c r="B18" s="82"/>
      <c r="C18" s="115">
        <v>47</v>
      </c>
      <c r="D18" s="102"/>
      <c r="E18" s="115" t="s">
        <v>49</v>
      </c>
      <c r="F18" s="92"/>
      <c r="G18" s="115">
        <v>745</v>
      </c>
      <c r="H18" s="102"/>
      <c r="I18" s="115">
        <v>1</v>
      </c>
      <c r="J18" s="90"/>
      <c r="K18" s="115">
        <v>1115</v>
      </c>
      <c r="L18" s="102"/>
      <c r="M18" s="115">
        <v>7</v>
      </c>
      <c r="N18" s="102"/>
      <c r="O18" s="125"/>
      <c r="P18" s="115">
        <v>1216</v>
      </c>
      <c r="Q18" s="102"/>
      <c r="R18" s="114">
        <v>135</v>
      </c>
      <c r="S18" s="92"/>
      <c r="T18" s="334" t="s">
        <v>40</v>
      </c>
      <c r="U18" s="23"/>
    </row>
    <row r="19" spans="1:21">
      <c r="A19" s="178" t="s">
        <v>51</v>
      </c>
      <c r="B19" s="82"/>
      <c r="C19" s="115">
        <v>38429</v>
      </c>
      <c r="D19" s="102"/>
      <c r="E19" s="115">
        <v>44621</v>
      </c>
      <c r="F19" s="92"/>
      <c r="G19" s="115">
        <v>43364</v>
      </c>
      <c r="H19" s="102"/>
      <c r="I19" s="115">
        <v>35940</v>
      </c>
      <c r="J19" s="90"/>
      <c r="K19" s="115">
        <v>47873</v>
      </c>
      <c r="L19" s="102"/>
      <c r="M19" s="115">
        <v>24730</v>
      </c>
      <c r="N19" s="102"/>
      <c r="O19" s="125"/>
      <c r="P19" s="115">
        <v>44423</v>
      </c>
      <c r="Q19" s="102"/>
      <c r="R19" s="114">
        <v>48462</v>
      </c>
      <c r="S19" s="92"/>
      <c r="T19" s="334">
        <f t="shared" si="0"/>
        <v>-8.3343650695390217</v>
      </c>
      <c r="U19" s="23"/>
    </row>
    <row r="20" spans="1:21">
      <c r="A20" s="178" t="s">
        <v>52</v>
      </c>
      <c r="B20" s="82"/>
      <c r="C20" s="115">
        <v>39</v>
      </c>
      <c r="D20" s="102"/>
      <c r="E20" s="115" t="s">
        <v>49</v>
      </c>
      <c r="F20" s="92"/>
      <c r="G20" s="115">
        <v>406</v>
      </c>
      <c r="H20" s="102"/>
      <c r="I20" s="115" t="s">
        <v>49</v>
      </c>
      <c r="J20" s="90"/>
      <c r="K20" s="115">
        <v>291</v>
      </c>
      <c r="L20" s="102"/>
      <c r="M20" s="115" t="s">
        <v>49</v>
      </c>
      <c r="N20" s="102"/>
      <c r="O20" s="125"/>
      <c r="P20" s="115">
        <v>338</v>
      </c>
      <c r="Q20" s="102"/>
      <c r="R20" s="114" t="s">
        <v>49</v>
      </c>
      <c r="S20" s="92"/>
      <c r="T20" s="334" t="s">
        <v>49</v>
      </c>
      <c r="U20" s="23"/>
    </row>
    <row r="21" spans="1:21">
      <c r="A21" s="178" t="s">
        <v>53</v>
      </c>
      <c r="B21" s="82"/>
      <c r="C21" s="115">
        <v>14939</v>
      </c>
      <c r="D21" s="102"/>
      <c r="E21" s="115">
        <v>20730</v>
      </c>
      <c r="F21" s="92"/>
      <c r="G21" s="115">
        <v>12561</v>
      </c>
      <c r="H21" s="102"/>
      <c r="I21" s="115">
        <v>1530</v>
      </c>
      <c r="J21" s="90"/>
      <c r="K21" s="115">
        <v>18344</v>
      </c>
      <c r="L21" s="102"/>
      <c r="M21" s="115">
        <v>15178</v>
      </c>
      <c r="N21" s="102"/>
      <c r="O21" s="125"/>
      <c r="P21" s="115">
        <v>20908</v>
      </c>
      <c r="Q21" s="102"/>
      <c r="R21" s="114">
        <v>12982</v>
      </c>
      <c r="S21" s="92"/>
      <c r="T21" s="334">
        <f t="shared" si="0"/>
        <v>61.053766753967032</v>
      </c>
      <c r="U21" s="23"/>
    </row>
    <row r="22" spans="1:21">
      <c r="A22" s="178" t="s">
        <v>54</v>
      </c>
      <c r="B22" s="82"/>
      <c r="C22" s="115">
        <v>20661</v>
      </c>
      <c r="D22" s="102"/>
      <c r="E22" s="115">
        <v>24562</v>
      </c>
      <c r="F22" s="92"/>
      <c r="G22" s="115">
        <v>19042</v>
      </c>
      <c r="H22" s="102"/>
      <c r="I22" s="115">
        <v>11918</v>
      </c>
      <c r="J22" s="90"/>
      <c r="K22" s="115">
        <v>25866</v>
      </c>
      <c r="L22" s="102"/>
      <c r="M22" s="115">
        <v>20994</v>
      </c>
      <c r="N22" s="102"/>
      <c r="O22" s="125"/>
      <c r="P22" s="115">
        <v>32091</v>
      </c>
      <c r="Q22" s="102"/>
      <c r="R22" s="114">
        <v>24272</v>
      </c>
      <c r="S22" s="92"/>
      <c r="T22" s="334">
        <f t="shared" si="0"/>
        <v>32.214073829927486</v>
      </c>
      <c r="U22" s="23"/>
    </row>
    <row r="23" spans="1:21">
      <c r="A23" s="179" t="s">
        <v>55</v>
      </c>
      <c r="B23" s="82"/>
      <c r="C23" s="117">
        <v>645</v>
      </c>
      <c r="D23" s="102"/>
      <c r="E23" s="117">
        <v>24</v>
      </c>
      <c r="F23" s="92"/>
      <c r="G23" s="117">
        <v>1133</v>
      </c>
      <c r="H23" s="102"/>
      <c r="I23" s="117">
        <v>705</v>
      </c>
      <c r="J23" s="90"/>
      <c r="K23" s="117">
        <v>1239</v>
      </c>
      <c r="L23" s="102"/>
      <c r="M23" s="117">
        <v>686</v>
      </c>
      <c r="N23" s="102"/>
      <c r="O23" s="125"/>
      <c r="P23" s="117">
        <v>1133</v>
      </c>
      <c r="Q23" s="102"/>
      <c r="R23" s="333">
        <v>673</v>
      </c>
      <c r="S23" s="92"/>
      <c r="T23" s="334">
        <f t="shared" si="0"/>
        <v>68.350668647845467</v>
      </c>
      <c r="U23" s="23"/>
    </row>
    <row r="24" spans="1:21">
      <c r="A24" s="180" t="s">
        <v>56</v>
      </c>
      <c r="B24" s="82"/>
      <c r="C24" s="121">
        <f>C6+C10</f>
        <v>400069</v>
      </c>
      <c r="D24" s="100"/>
      <c r="E24" s="122">
        <v>460059</v>
      </c>
      <c r="F24" s="47"/>
      <c r="G24" s="121">
        <v>428287</v>
      </c>
      <c r="H24" s="100"/>
      <c r="I24" s="122">
        <v>268076</v>
      </c>
      <c r="J24" s="86"/>
      <c r="K24" s="121">
        <f>SUM(K6,K10)</f>
        <v>447695</v>
      </c>
      <c r="L24" s="100"/>
      <c r="M24" s="122">
        <f>SUM(M6,M10)</f>
        <v>395712</v>
      </c>
      <c r="N24" s="100"/>
      <c r="O24" s="124"/>
      <c r="P24" s="121">
        <v>486487</v>
      </c>
      <c r="Q24" s="100"/>
      <c r="R24" s="120">
        <v>415535</v>
      </c>
      <c r="S24" s="47"/>
      <c r="T24" s="334">
        <f t="shared" si="0"/>
        <v>17.074855307013852</v>
      </c>
      <c r="U24" s="23"/>
    </row>
    <row r="25" spans="1:21">
      <c r="A25" s="97"/>
      <c r="B25" s="82"/>
      <c r="C25" s="47"/>
      <c r="D25" s="100"/>
      <c r="E25" s="92"/>
      <c r="F25" s="47"/>
      <c r="G25" s="47"/>
      <c r="H25" s="100"/>
      <c r="I25" s="92"/>
      <c r="J25" s="86"/>
      <c r="K25" s="47"/>
      <c r="L25" s="100"/>
      <c r="M25" s="92"/>
      <c r="N25" s="100"/>
      <c r="O25" s="124"/>
      <c r="P25" s="47"/>
      <c r="Q25" s="100"/>
      <c r="R25" s="45"/>
      <c r="S25" s="47"/>
      <c r="T25" s="334"/>
      <c r="U25" s="23"/>
    </row>
    <row r="26" spans="1:21">
      <c r="A26" s="178" t="s">
        <v>57</v>
      </c>
      <c r="B26" s="82"/>
      <c r="C26" s="115">
        <v>2754</v>
      </c>
      <c r="D26" s="102"/>
      <c r="E26" s="115">
        <v>2163</v>
      </c>
      <c r="F26" s="92"/>
      <c r="G26" s="115">
        <v>2093</v>
      </c>
      <c r="H26" s="102"/>
      <c r="I26" s="115">
        <v>1799</v>
      </c>
      <c r="J26" s="90"/>
      <c r="K26" s="115">
        <v>2578</v>
      </c>
      <c r="L26" s="102"/>
      <c r="M26" s="115">
        <v>2218</v>
      </c>
      <c r="N26" s="102"/>
      <c r="O26" s="125"/>
      <c r="P26" s="115">
        <v>2642</v>
      </c>
      <c r="Q26" s="102"/>
      <c r="R26" s="114">
        <v>2500</v>
      </c>
      <c r="S26" s="92"/>
      <c r="T26" s="334">
        <f t="shared" si="0"/>
        <v>5.6800000000000006</v>
      </c>
      <c r="U26" s="23"/>
    </row>
    <row r="27" spans="1:21">
      <c r="A27" s="180" t="s">
        <v>58</v>
      </c>
      <c r="B27" s="82"/>
      <c r="C27" s="121">
        <v>2754</v>
      </c>
      <c r="D27" s="100"/>
      <c r="E27" s="122">
        <v>2163</v>
      </c>
      <c r="F27" s="47"/>
      <c r="G27" s="121">
        <v>2093</v>
      </c>
      <c r="H27" s="100"/>
      <c r="I27" s="122">
        <v>1799</v>
      </c>
      <c r="J27" s="86"/>
      <c r="K27" s="121">
        <v>2578</v>
      </c>
      <c r="L27" s="100"/>
      <c r="M27" s="122">
        <v>2218</v>
      </c>
      <c r="N27" s="100"/>
      <c r="O27" s="124"/>
      <c r="P27" s="121">
        <v>2642</v>
      </c>
      <c r="Q27" s="100"/>
      <c r="R27" s="120">
        <v>2500</v>
      </c>
      <c r="S27" s="47"/>
      <c r="T27" s="334">
        <f t="shared" si="0"/>
        <v>5.6800000000000006</v>
      </c>
      <c r="U27" s="23"/>
    </row>
    <row r="28" spans="1:21">
      <c r="A28" s="97"/>
      <c r="B28" s="82"/>
      <c r="C28" s="47"/>
      <c r="D28" s="100"/>
      <c r="E28" s="92"/>
      <c r="F28" s="47"/>
      <c r="G28" s="47"/>
      <c r="H28" s="100"/>
      <c r="I28" s="92"/>
      <c r="J28" s="86"/>
      <c r="K28" s="47"/>
      <c r="L28" s="100"/>
      <c r="M28" s="92"/>
      <c r="N28" s="100"/>
      <c r="O28" s="124"/>
      <c r="P28" s="47"/>
      <c r="Q28" s="100"/>
      <c r="R28" s="45"/>
      <c r="S28" s="47"/>
      <c r="T28" s="334"/>
      <c r="U28" s="23"/>
    </row>
    <row r="29" spans="1:21">
      <c r="A29" s="178" t="s">
        <v>59</v>
      </c>
      <c r="B29" s="82"/>
      <c r="C29" s="115">
        <v>4316</v>
      </c>
      <c r="D29" s="102"/>
      <c r="E29" s="115" t="s">
        <v>49</v>
      </c>
      <c r="F29" s="92"/>
      <c r="G29" s="115">
        <v>3527</v>
      </c>
      <c r="H29" s="102"/>
      <c r="I29" s="115" t="s">
        <v>49</v>
      </c>
      <c r="J29" s="90"/>
      <c r="K29" s="115">
        <v>4278</v>
      </c>
      <c r="L29" s="102"/>
      <c r="M29" s="115" t="s">
        <v>49</v>
      </c>
      <c r="N29" s="102"/>
      <c r="O29" s="125"/>
      <c r="P29" s="115">
        <v>3898</v>
      </c>
      <c r="Q29" s="102"/>
      <c r="R29" s="114">
        <v>4264</v>
      </c>
      <c r="S29" s="92"/>
      <c r="T29" s="334">
        <f t="shared" si="0"/>
        <v>-8.5834896810506578</v>
      </c>
      <c r="U29" s="23"/>
    </row>
    <row r="30" spans="1:21">
      <c r="A30" s="180" t="s">
        <v>60</v>
      </c>
      <c r="B30" s="82"/>
      <c r="C30" s="121">
        <v>4316</v>
      </c>
      <c r="D30" s="100"/>
      <c r="E30" s="122" t="s">
        <v>49</v>
      </c>
      <c r="F30" s="47"/>
      <c r="G30" s="121">
        <v>3527</v>
      </c>
      <c r="H30" s="100"/>
      <c r="I30" s="122" t="s">
        <v>49</v>
      </c>
      <c r="J30" s="86"/>
      <c r="K30" s="121">
        <v>4278</v>
      </c>
      <c r="L30" s="100"/>
      <c r="M30" s="122" t="s">
        <v>49</v>
      </c>
      <c r="N30" s="100"/>
      <c r="O30" s="124"/>
      <c r="P30" s="121">
        <v>3898</v>
      </c>
      <c r="Q30" s="100"/>
      <c r="R30" s="120">
        <v>4264</v>
      </c>
      <c r="S30" s="47"/>
      <c r="T30" s="334">
        <f t="shared" si="0"/>
        <v>-8.5834896810506578</v>
      </c>
      <c r="U30" s="23"/>
    </row>
    <row r="31" spans="1:21">
      <c r="A31" s="97"/>
      <c r="B31" s="97"/>
      <c r="C31" s="47"/>
      <c r="D31" s="100"/>
      <c r="E31" s="92"/>
      <c r="F31" s="47"/>
      <c r="G31" s="47"/>
      <c r="H31" s="100"/>
      <c r="I31" s="92"/>
      <c r="J31" s="86"/>
      <c r="K31" s="47"/>
      <c r="L31" s="100"/>
      <c r="M31" s="92"/>
      <c r="N31" s="100"/>
      <c r="O31" s="124"/>
      <c r="P31" s="47"/>
      <c r="Q31" s="100"/>
      <c r="R31" s="45"/>
      <c r="S31" s="47"/>
      <c r="T31" s="334"/>
      <c r="U31" s="23"/>
    </row>
    <row r="32" spans="1:21">
      <c r="A32" s="180" t="s">
        <v>61</v>
      </c>
      <c r="B32" s="82"/>
      <c r="C32" s="121">
        <f>C24+C27+C30</f>
        <v>407139</v>
      </c>
      <c r="D32" s="100"/>
      <c r="E32" s="122">
        <v>462222</v>
      </c>
      <c r="F32" s="47"/>
      <c r="G32" s="121">
        <v>433907</v>
      </c>
      <c r="H32" s="100"/>
      <c r="I32" s="122">
        <v>269875</v>
      </c>
      <c r="J32" s="86"/>
      <c r="K32" s="121">
        <f>SUM(K24,K27,K30)</f>
        <v>454551</v>
      </c>
      <c r="L32" s="100"/>
      <c r="M32" s="122">
        <f>SUM(M24,M26)</f>
        <v>397930</v>
      </c>
      <c r="N32" s="100"/>
      <c r="O32" s="124"/>
      <c r="P32" s="121">
        <v>493027</v>
      </c>
      <c r="Q32" s="100"/>
      <c r="R32" s="120">
        <v>422299</v>
      </c>
      <c r="S32" s="47"/>
      <c r="T32" s="334">
        <f t="shared" si="0"/>
        <v>16.748322870762188</v>
      </c>
      <c r="U32" s="23"/>
    </row>
    <row r="33" spans="1:22">
      <c r="A33" s="103"/>
      <c r="B33" s="103"/>
      <c r="C33" s="104"/>
      <c r="D33" s="103"/>
      <c r="E33" s="104"/>
      <c r="F33" s="104"/>
      <c r="G33" s="104"/>
      <c r="H33" s="103"/>
      <c r="I33" s="104"/>
      <c r="J33" s="105"/>
      <c r="K33" s="104"/>
      <c r="L33" s="103"/>
      <c r="M33" s="104"/>
      <c r="N33" s="103"/>
      <c r="O33" s="126"/>
      <c r="P33" s="127"/>
      <c r="Q33" s="128"/>
      <c r="R33" s="127"/>
      <c r="S33" s="127"/>
      <c r="T33" s="129"/>
      <c r="U33" s="130"/>
      <c r="V33" s="94"/>
    </row>
    <row r="34" spans="1:22">
      <c r="A34" s="106" t="s">
        <v>62</v>
      </c>
      <c r="B34" s="103"/>
      <c r="C34" s="104"/>
      <c r="D34" s="103"/>
      <c r="E34" s="104"/>
      <c r="F34" s="104"/>
      <c r="G34" s="104"/>
      <c r="H34" s="103"/>
      <c r="I34" s="104"/>
      <c r="J34" s="105"/>
      <c r="K34" s="104"/>
      <c r="L34" s="103"/>
      <c r="M34" s="104"/>
      <c r="N34" s="82"/>
      <c r="O34" s="82"/>
      <c r="P34" s="82"/>
      <c r="Q34" s="82"/>
      <c r="R34" s="82"/>
      <c r="S34" s="82"/>
      <c r="T34" s="82"/>
      <c r="U34" s="82"/>
      <c r="V34" s="82"/>
    </row>
    <row r="35" spans="1:22">
      <c r="A35" s="82"/>
      <c r="B35" s="82"/>
      <c r="C35" s="82"/>
      <c r="D35" s="82"/>
      <c r="E35" s="82"/>
      <c r="F35" s="82"/>
      <c r="G35" s="82"/>
      <c r="H35" s="82"/>
      <c r="I35" s="82"/>
      <c r="J35" s="107"/>
      <c r="K35" s="82"/>
      <c r="L35" s="82"/>
      <c r="M35" s="82"/>
      <c r="N35" s="82"/>
      <c r="O35" s="82"/>
      <c r="P35" s="82"/>
      <c r="Q35" s="82"/>
      <c r="R35" s="82"/>
      <c r="S35" s="82"/>
      <c r="T35" s="82"/>
      <c r="U35" s="82"/>
      <c r="V35" s="82"/>
    </row>
    <row r="36" spans="1:22">
      <c r="A36" s="96" t="s">
        <v>63</v>
      </c>
      <c r="B36" s="97"/>
      <c r="C36" s="97"/>
      <c r="D36" s="97"/>
      <c r="E36" s="82"/>
      <c r="F36" s="97"/>
      <c r="G36" s="97"/>
      <c r="H36" s="97"/>
      <c r="I36" s="82"/>
      <c r="J36" s="108"/>
      <c r="K36" s="97"/>
      <c r="L36" s="97"/>
      <c r="M36" s="82"/>
      <c r="N36" s="82"/>
      <c r="O36" s="82"/>
      <c r="P36" s="82"/>
      <c r="Q36" s="82"/>
      <c r="R36" s="82"/>
      <c r="S36" s="82"/>
      <c r="T36" s="82"/>
      <c r="U36" s="82"/>
      <c r="V36" s="82"/>
    </row>
    <row r="37" spans="1:22">
      <c r="A37" s="82"/>
      <c r="B37" s="82"/>
      <c r="C37" s="82"/>
      <c r="D37" s="82"/>
      <c r="E37" s="82"/>
      <c r="F37" s="82"/>
      <c r="G37" s="82"/>
      <c r="H37" s="82"/>
      <c r="I37" s="82"/>
      <c r="J37" s="107"/>
      <c r="K37" s="82"/>
      <c r="L37" s="82"/>
      <c r="M37" s="82"/>
      <c r="N37" s="82"/>
      <c r="O37" s="82"/>
      <c r="P37" s="82"/>
      <c r="Q37" s="82"/>
      <c r="R37" s="82"/>
      <c r="S37" s="82"/>
      <c r="T37" s="107"/>
    </row>
    <row r="38" spans="1:22" ht="15.75" thickBot="1">
      <c r="A38" s="97"/>
      <c r="B38" s="82"/>
      <c r="C38" s="53" t="s">
        <v>12</v>
      </c>
      <c r="D38" s="21"/>
      <c r="E38" s="54" t="s">
        <v>13</v>
      </c>
      <c r="F38" s="21"/>
      <c r="G38" s="53" t="s">
        <v>14</v>
      </c>
      <c r="H38" s="21"/>
      <c r="I38" s="54" t="s">
        <v>15</v>
      </c>
      <c r="J38" s="21"/>
      <c r="K38" s="53" t="s">
        <v>16</v>
      </c>
      <c r="L38" s="21"/>
      <c r="M38" s="54" t="s">
        <v>17</v>
      </c>
      <c r="N38" s="21"/>
      <c r="O38" s="74"/>
      <c r="P38" s="75" t="s">
        <v>18</v>
      </c>
      <c r="Q38" s="78"/>
      <c r="R38" s="76" t="s">
        <v>19</v>
      </c>
      <c r="S38" s="78"/>
      <c r="T38" s="75" t="s">
        <v>20</v>
      </c>
      <c r="U38" s="77"/>
    </row>
    <row r="39" spans="1:22">
      <c r="A39" s="97"/>
      <c r="B39" s="82"/>
      <c r="C39" s="21"/>
      <c r="D39" s="21"/>
      <c r="E39" s="40"/>
      <c r="F39" s="98"/>
      <c r="G39" s="21"/>
      <c r="H39" s="21"/>
      <c r="I39" s="40"/>
      <c r="J39" s="83"/>
      <c r="K39" s="21"/>
      <c r="L39" s="21"/>
      <c r="M39" s="40"/>
      <c r="N39" s="83"/>
      <c r="O39" s="123"/>
      <c r="P39" s="21"/>
      <c r="Q39" s="21"/>
      <c r="R39" s="40"/>
      <c r="S39" s="21"/>
      <c r="T39" s="21"/>
      <c r="U39" s="23"/>
    </row>
    <row r="40" spans="1:22">
      <c r="A40" s="178" t="s">
        <v>64</v>
      </c>
      <c r="B40" s="82"/>
      <c r="C40" s="115">
        <v>17302</v>
      </c>
      <c r="D40" s="102"/>
      <c r="E40" s="115">
        <v>18889</v>
      </c>
      <c r="F40" s="92"/>
      <c r="G40" s="115">
        <v>16452</v>
      </c>
      <c r="H40" s="102"/>
      <c r="I40" s="115">
        <v>7378</v>
      </c>
      <c r="J40" s="90"/>
      <c r="K40" s="115">
        <v>10805</v>
      </c>
      <c r="L40" s="102"/>
      <c r="M40" s="115">
        <v>9580</v>
      </c>
      <c r="N40" s="102"/>
      <c r="O40" s="125"/>
      <c r="P40" s="115">
        <v>13828</v>
      </c>
      <c r="Q40" s="102"/>
      <c r="R40" s="114">
        <v>12821</v>
      </c>
      <c r="S40" s="92"/>
      <c r="T40" s="116">
        <f>(P40-R40)/R40*100</f>
        <v>7.8543015365416107</v>
      </c>
      <c r="U40" s="23"/>
    </row>
    <row r="41" spans="1:22">
      <c r="A41" s="178" t="s">
        <v>65</v>
      </c>
      <c r="B41" s="82"/>
      <c r="C41" s="115">
        <v>2482</v>
      </c>
      <c r="D41" s="102"/>
      <c r="E41" s="115">
        <v>2344</v>
      </c>
      <c r="F41" s="92"/>
      <c r="G41" s="115">
        <v>3501</v>
      </c>
      <c r="H41" s="102"/>
      <c r="I41" s="115">
        <v>2597</v>
      </c>
      <c r="J41" s="90"/>
      <c r="K41" s="115">
        <v>2797</v>
      </c>
      <c r="L41" s="102"/>
      <c r="M41" s="115">
        <v>2183</v>
      </c>
      <c r="N41" s="102"/>
      <c r="O41" s="125"/>
      <c r="P41" s="115">
        <v>2837</v>
      </c>
      <c r="Q41" s="102"/>
      <c r="R41" s="114">
        <v>2723</v>
      </c>
      <c r="S41" s="92"/>
      <c r="T41" s="116">
        <f t="shared" ref="T41:T43" si="1">(P41-R41)/R41*100</f>
        <v>4.1865589423430043</v>
      </c>
      <c r="U41" s="23"/>
    </row>
    <row r="42" spans="1:22">
      <c r="A42" s="178" t="s">
        <v>66</v>
      </c>
      <c r="B42" s="82"/>
      <c r="C42" s="115">
        <v>293</v>
      </c>
      <c r="D42" s="102"/>
      <c r="E42" s="115">
        <v>281</v>
      </c>
      <c r="F42" s="92"/>
      <c r="G42" s="115">
        <v>409</v>
      </c>
      <c r="H42" s="102"/>
      <c r="I42" s="115">
        <v>225</v>
      </c>
      <c r="J42" s="90"/>
      <c r="K42" s="115">
        <v>497</v>
      </c>
      <c r="L42" s="102"/>
      <c r="M42" s="115">
        <v>267</v>
      </c>
      <c r="N42" s="102"/>
      <c r="O42" s="125"/>
      <c r="P42" s="115">
        <v>378</v>
      </c>
      <c r="Q42" s="102"/>
      <c r="R42" s="114">
        <v>213</v>
      </c>
      <c r="S42" s="92"/>
      <c r="T42" s="116">
        <f t="shared" si="1"/>
        <v>77.464788732394368</v>
      </c>
      <c r="U42" s="23"/>
    </row>
    <row r="43" spans="1:22">
      <c r="A43" s="180" t="s">
        <v>67</v>
      </c>
      <c r="B43" s="82"/>
      <c r="C43" s="121">
        <f>SUM(C40:C42)</f>
        <v>20077</v>
      </c>
      <c r="D43" s="100"/>
      <c r="E43" s="122">
        <v>21514</v>
      </c>
      <c r="F43" s="47"/>
      <c r="G43" s="121">
        <v>20362</v>
      </c>
      <c r="H43" s="100"/>
      <c r="I43" s="122">
        <v>10200</v>
      </c>
      <c r="J43" s="86"/>
      <c r="K43" s="121">
        <f>SUM(K40:K42)</f>
        <v>14099</v>
      </c>
      <c r="L43" s="100"/>
      <c r="M43" s="122">
        <f>SUM(M40:M42)</f>
        <v>12030</v>
      </c>
      <c r="N43" s="100"/>
      <c r="O43" s="124"/>
      <c r="P43" s="121">
        <v>17043</v>
      </c>
      <c r="Q43" s="100"/>
      <c r="R43" s="120">
        <v>15757</v>
      </c>
      <c r="S43" s="47"/>
      <c r="T43" s="116">
        <f t="shared" si="1"/>
        <v>8.1614520530557844</v>
      </c>
      <c r="U43" s="23"/>
    </row>
    <row r="44" spans="1:22">
      <c r="A44" s="95"/>
      <c r="B44" s="82"/>
      <c r="C44" s="95"/>
      <c r="D44" s="95"/>
      <c r="E44" s="95"/>
      <c r="F44" s="95"/>
      <c r="G44" s="95"/>
      <c r="H44" s="95"/>
      <c r="I44" s="95"/>
      <c r="J44" s="95"/>
      <c r="K44" s="95"/>
      <c r="L44" s="95"/>
      <c r="M44" s="95"/>
      <c r="N44" s="95"/>
      <c r="O44" s="131"/>
      <c r="P44" s="132"/>
      <c r="Q44" s="132"/>
      <c r="R44" s="132"/>
      <c r="S44" s="132"/>
      <c r="T44" s="132"/>
      <c r="U44" s="130"/>
    </row>
    <row r="45" spans="1:22">
      <c r="A45" s="106"/>
    </row>
  </sheetData>
  <pageMargins left="0.31496062992125984" right="0.11811023622047245" top="0.15748031496062992" bottom="0.15748031496062992" header="0.31496062992125984" footer="0.31496062992125984"/>
  <pageSetup orientation="landscape" r:id="rId1"/>
  <customProperties>
    <customPr name="_pios_id" r:id="rId2"/>
    <customPr name="EpmWorksheetKeyString_GU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78"/>
  <sheetViews>
    <sheetView showGridLines="0" zoomScale="75" zoomScaleNormal="75" workbookViewId="0">
      <selection activeCell="H1" sqref="H1"/>
    </sheetView>
  </sheetViews>
  <sheetFormatPr defaultColWidth="11.5703125" defaultRowHeight="15"/>
  <cols>
    <col min="1" max="1" width="40.7109375" customWidth="1"/>
    <col min="2" max="2" width="1.7109375" customWidth="1"/>
    <col min="3" max="3" width="10.7109375" customWidth="1"/>
    <col min="4" max="4" width="1.7109375" customWidth="1"/>
    <col min="5" max="5" width="15.7109375" customWidth="1"/>
    <col min="6" max="6" width="1.7109375" customWidth="1"/>
    <col min="7" max="7" width="15.7109375" customWidth="1"/>
    <col min="8" max="8" width="5.7109375" customWidth="1"/>
    <col min="9" max="9" width="15.7109375" customWidth="1"/>
    <col min="10" max="10" width="1.7109375" customWidth="1"/>
    <col min="11" max="11" width="15.7109375" customWidth="1"/>
    <col min="12" max="12" width="5.7109375" customWidth="1"/>
    <col min="13" max="13" width="15.7109375" customWidth="1"/>
    <col min="14" max="14" width="1.7109375" customWidth="1"/>
    <col min="15" max="15" width="15.7109375" customWidth="1"/>
    <col min="16" max="16" width="5.7109375" customWidth="1"/>
    <col min="17" max="17" width="1.7109375" customWidth="1"/>
    <col min="18" max="18" width="15.7109375" customWidth="1"/>
    <col min="19" max="19" width="1.7109375" customWidth="1"/>
    <col min="20" max="20" width="15.7109375" customWidth="1"/>
    <col min="21" max="21" width="1.7109375" customWidth="1"/>
    <col min="22" max="22" width="12.7109375" customWidth="1"/>
    <col min="23" max="23" width="1.7109375" customWidth="1"/>
  </cols>
  <sheetData>
    <row r="1" spans="1:24">
      <c r="A1" s="96" t="s">
        <v>68</v>
      </c>
      <c r="B1" s="96"/>
      <c r="C1" s="97"/>
      <c r="D1" s="97"/>
      <c r="E1" s="97"/>
      <c r="F1" s="97"/>
      <c r="G1" s="82"/>
      <c r="H1" s="97"/>
      <c r="I1" s="97"/>
      <c r="J1" s="97"/>
      <c r="K1" s="82"/>
      <c r="L1" s="97"/>
      <c r="M1" s="97"/>
      <c r="N1" s="97"/>
      <c r="O1" s="97"/>
      <c r="P1" s="95"/>
      <c r="Q1" s="95"/>
      <c r="R1" s="97"/>
      <c r="S1" s="97"/>
      <c r="T1" s="82"/>
      <c r="U1" s="97"/>
      <c r="V1" s="97"/>
    </row>
    <row r="2" spans="1:24">
      <c r="A2" s="82"/>
      <c r="B2" s="82"/>
      <c r="C2" s="82"/>
      <c r="D2" s="82"/>
      <c r="E2" s="82"/>
      <c r="F2" s="82"/>
      <c r="G2" s="82"/>
      <c r="H2" s="82"/>
      <c r="I2" s="82"/>
      <c r="J2" s="82"/>
      <c r="K2" s="82"/>
      <c r="L2" s="82"/>
      <c r="M2" s="82"/>
      <c r="N2" s="82"/>
      <c r="O2" s="82"/>
      <c r="P2" s="95"/>
      <c r="Q2" s="95"/>
      <c r="R2" s="82"/>
      <c r="S2" s="82"/>
      <c r="T2" s="82"/>
      <c r="U2" s="82"/>
      <c r="V2" s="82"/>
    </row>
    <row r="3" spans="1:24">
      <c r="A3" s="82"/>
      <c r="B3" s="82"/>
      <c r="C3" s="82"/>
      <c r="D3" s="82"/>
      <c r="E3" s="82"/>
      <c r="F3" s="82"/>
      <c r="G3" s="82"/>
      <c r="H3" s="82"/>
      <c r="I3" s="82"/>
      <c r="J3" s="82"/>
      <c r="K3" s="82"/>
      <c r="L3" s="82"/>
      <c r="M3" s="82"/>
      <c r="N3" s="82"/>
      <c r="O3" s="82"/>
      <c r="P3" s="95"/>
      <c r="Q3" s="95"/>
      <c r="R3" s="82"/>
      <c r="S3" s="82"/>
      <c r="T3" s="82"/>
      <c r="U3" s="82"/>
      <c r="V3" s="82"/>
    </row>
    <row r="4" spans="1:24" ht="15.75" thickBot="1">
      <c r="A4" s="97"/>
      <c r="B4" s="97"/>
      <c r="C4" s="53" t="s">
        <v>69</v>
      </c>
      <c r="D4" s="82"/>
      <c r="E4" s="53" t="s">
        <v>12</v>
      </c>
      <c r="F4" s="21"/>
      <c r="G4" s="54" t="s">
        <v>13</v>
      </c>
      <c r="H4" s="21"/>
      <c r="I4" s="53" t="s">
        <v>14</v>
      </c>
      <c r="J4" s="21"/>
      <c r="K4" s="54" t="s">
        <v>15</v>
      </c>
      <c r="L4" s="21"/>
      <c r="M4" s="53" t="s">
        <v>16</v>
      </c>
      <c r="N4" s="21"/>
      <c r="O4" s="54" t="s">
        <v>17</v>
      </c>
      <c r="P4" s="21"/>
      <c r="Q4" s="74"/>
      <c r="R4" s="75" t="s">
        <v>18</v>
      </c>
      <c r="S4" s="78"/>
      <c r="T4" s="76" t="s">
        <v>19</v>
      </c>
      <c r="U4" s="78"/>
      <c r="V4" s="75" t="s">
        <v>20</v>
      </c>
      <c r="W4" s="77"/>
    </row>
    <row r="5" spans="1:24">
      <c r="A5" s="97"/>
      <c r="B5" s="97"/>
      <c r="C5" s="98"/>
      <c r="D5" s="82"/>
      <c r="E5" s="83"/>
      <c r="F5" s="83"/>
      <c r="G5" s="98"/>
      <c r="H5" s="83"/>
      <c r="I5" s="83"/>
      <c r="J5" s="83"/>
      <c r="K5" s="98"/>
      <c r="L5" s="83"/>
      <c r="M5" s="21"/>
      <c r="N5" s="21"/>
      <c r="O5" s="40"/>
      <c r="P5" s="83"/>
      <c r="Q5" s="123"/>
      <c r="R5" s="21"/>
      <c r="S5" s="21"/>
      <c r="T5" s="40"/>
      <c r="U5" s="21"/>
      <c r="V5" s="21"/>
      <c r="W5" s="23"/>
    </row>
    <row r="6" spans="1:24">
      <c r="A6" s="156" t="s">
        <v>70</v>
      </c>
      <c r="B6" s="204"/>
      <c r="C6" s="156" t="s">
        <v>71</v>
      </c>
      <c r="D6" s="82"/>
      <c r="E6" s="115">
        <v>14916</v>
      </c>
      <c r="F6" s="102"/>
      <c r="G6" s="115">
        <v>20729</v>
      </c>
      <c r="H6" s="92"/>
      <c r="I6" s="115">
        <v>12549</v>
      </c>
      <c r="J6" s="102"/>
      <c r="K6" s="115">
        <v>1529</v>
      </c>
      <c r="L6" s="90"/>
      <c r="M6" s="115">
        <v>18332</v>
      </c>
      <c r="N6" s="102"/>
      <c r="O6" s="115">
        <v>15161</v>
      </c>
      <c r="P6" s="102"/>
      <c r="Q6" s="125"/>
      <c r="R6" s="115">
        <v>20894</v>
      </c>
      <c r="S6" s="102"/>
      <c r="T6" s="114">
        <v>12980</v>
      </c>
      <c r="U6" s="92"/>
      <c r="V6" s="116">
        <f>(R6-T6)/T6*100</f>
        <v>60.970724191063177</v>
      </c>
      <c r="W6" s="23"/>
      <c r="X6" s="94"/>
    </row>
    <row r="7" spans="1:24">
      <c r="A7" s="156" t="s">
        <v>72</v>
      </c>
      <c r="B7" s="204"/>
      <c r="C7" s="156" t="s">
        <v>71</v>
      </c>
      <c r="D7" s="82"/>
      <c r="E7" s="115">
        <v>14222</v>
      </c>
      <c r="F7" s="102"/>
      <c r="G7" s="115">
        <v>32924</v>
      </c>
      <c r="H7" s="92"/>
      <c r="I7" s="115">
        <v>21027</v>
      </c>
      <c r="J7" s="102"/>
      <c r="K7" s="115">
        <v>12807</v>
      </c>
      <c r="L7" s="90"/>
      <c r="M7" s="115">
        <v>18632</v>
      </c>
      <c r="N7" s="102"/>
      <c r="O7" s="115">
        <v>22568</v>
      </c>
      <c r="P7" s="102"/>
      <c r="Q7" s="125"/>
      <c r="R7" s="115">
        <v>23079</v>
      </c>
      <c r="S7" s="102"/>
      <c r="T7" s="114">
        <v>32724</v>
      </c>
      <c r="U7" s="92"/>
      <c r="V7" s="116">
        <f t="shared" ref="V7:V38" si="0">(R7-T7)/T7*100</f>
        <v>-29.473780711404473</v>
      </c>
      <c r="W7" s="23"/>
      <c r="X7" s="94"/>
    </row>
    <row r="8" spans="1:24">
      <c r="A8" s="156" t="s">
        <v>73</v>
      </c>
      <c r="B8" s="204"/>
      <c r="C8" s="156" t="s">
        <v>71</v>
      </c>
      <c r="D8" s="82"/>
      <c r="E8" s="115">
        <v>566</v>
      </c>
      <c r="F8" s="102"/>
      <c r="G8" s="115">
        <v>515</v>
      </c>
      <c r="H8" s="92"/>
      <c r="I8" s="115">
        <v>510</v>
      </c>
      <c r="J8" s="102"/>
      <c r="K8" s="115">
        <v>1110</v>
      </c>
      <c r="L8" s="90"/>
      <c r="M8" s="115">
        <v>1</v>
      </c>
      <c r="N8" s="102"/>
      <c r="O8" s="115">
        <v>355</v>
      </c>
      <c r="P8" s="102"/>
      <c r="Q8" s="125"/>
      <c r="R8" s="115">
        <v>115</v>
      </c>
      <c r="S8" s="102"/>
      <c r="T8" s="114">
        <v>514</v>
      </c>
      <c r="U8" s="92"/>
      <c r="V8" s="116">
        <f t="shared" si="0"/>
        <v>-77.626459143968873</v>
      </c>
      <c r="W8" s="23"/>
    </row>
    <row r="9" spans="1:24">
      <c r="A9" s="156" t="s">
        <v>74</v>
      </c>
      <c r="B9" s="204"/>
      <c r="C9" s="156" t="s">
        <v>75</v>
      </c>
      <c r="D9" s="82"/>
      <c r="E9" s="115">
        <v>42839</v>
      </c>
      <c r="F9" s="102"/>
      <c r="G9" s="115">
        <v>49858</v>
      </c>
      <c r="H9" s="92"/>
      <c r="I9" s="115">
        <v>59602</v>
      </c>
      <c r="J9" s="102"/>
      <c r="K9" s="115">
        <v>25030</v>
      </c>
      <c r="L9" s="90"/>
      <c r="M9" s="115">
        <v>49779</v>
      </c>
      <c r="N9" s="102"/>
      <c r="O9" s="115">
        <v>44012</v>
      </c>
      <c r="P9" s="102"/>
      <c r="Q9" s="125"/>
      <c r="R9" s="115">
        <v>58856</v>
      </c>
      <c r="S9" s="102"/>
      <c r="T9" s="114">
        <v>59338</v>
      </c>
      <c r="U9" s="92"/>
      <c r="V9" s="116">
        <f t="shared" si="0"/>
        <v>-0.81229566213893301</v>
      </c>
      <c r="W9" s="23"/>
    </row>
    <row r="10" spans="1:24">
      <c r="A10" s="156" t="s">
        <v>76</v>
      </c>
      <c r="B10" s="204"/>
      <c r="C10" s="156" t="s">
        <v>75</v>
      </c>
      <c r="D10" s="82"/>
      <c r="E10" s="115">
        <v>60761</v>
      </c>
      <c r="F10" s="102"/>
      <c r="G10" s="115">
        <v>72178</v>
      </c>
      <c r="H10" s="92"/>
      <c r="I10" s="115">
        <v>67931</v>
      </c>
      <c r="J10" s="102"/>
      <c r="K10" s="115">
        <v>49686</v>
      </c>
      <c r="L10" s="90"/>
      <c r="M10" s="115">
        <v>54876</v>
      </c>
      <c r="N10" s="102"/>
      <c r="O10" s="115">
        <v>65431</v>
      </c>
      <c r="P10" s="102"/>
      <c r="Q10" s="125"/>
      <c r="R10" s="115">
        <v>63288</v>
      </c>
      <c r="S10" s="102"/>
      <c r="T10" s="114">
        <v>56082</v>
      </c>
      <c r="U10" s="92"/>
      <c r="V10" s="116">
        <f t="shared" si="0"/>
        <v>12.849042473520916</v>
      </c>
      <c r="W10" s="23"/>
    </row>
    <row r="11" spans="1:24">
      <c r="A11" s="156" t="s">
        <v>77</v>
      </c>
      <c r="B11" s="204"/>
      <c r="C11" s="156" t="s">
        <v>75</v>
      </c>
      <c r="D11" s="82"/>
      <c r="E11" s="115">
        <v>12629</v>
      </c>
      <c r="F11" s="102"/>
      <c r="G11" s="115">
        <v>4769</v>
      </c>
      <c r="H11" s="92"/>
      <c r="I11" s="115">
        <v>15367</v>
      </c>
      <c r="J11" s="102"/>
      <c r="K11" s="115">
        <v>9547</v>
      </c>
      <c r="L11" s="90"/>
      <c r="M11" s="115">
        <v>23576</v>
      </c>
      <c r="N11" s="102"/>
      <c r="O11" s="115">
        <v>13350</v>
      </c>
      <c r="P11" s="102"/>
      <c r="Q11" s="125"/>
      <c r="R11" s="115">
        <v>32033</v>
      </c>
      <c r="S11" s="102"/>
      <c r="T11" s="114">
        <v>7345</v>
      </c>
      <c r="U11" s="92"/>
      <c r="V11" s="116" t="s">
        <v>40</v>
      </c>
      <c r="W11" s="23"/>
    </row>
    <row r="12" spans="1:24">
      <c r="A12" s="156" t="s">
        <v>78</v>
      </c>
      <c r="B12" s="204"/>
      <c r="C12" s="156" t="s">
        <v>79</v>
      </c>
      <c r="D12" s="82"/>
      <c r="E12" s="115">
        <v>2229</v>
      </c>
      <c r="F12" s="102"/>
      <c r="G12" s="115">
        <v>2361</v>
      </c>
      <c r="H12" s="92"/>
      <c r="I12" s="115">
        <v>2564</v>
      </c>
      <c r="J12" s="102"/>
      <c r="K12" s="115">
        <v>2220</v>
      </c>
      <c r="L12" s="90"/>
      <c r="M12" s="115">
        <v>1683</v>
      </c>
      <c r="N12" s="102"/>
      <c r="O12" s="115">
        <v>1716</v>
      </c>
      <c r="P12" s="102"/>
      <c r="Q12" s="125"/>
      <c r="R12" s="115">
        <v>2712</v>
      </c>
      <c r="S12" s="102"/>
      <c r="T12" s="114">
        <v>1650</v>
      </c>
      <c r="U12" s="92"/>
      <c r="V12" s="116">
        <f t="shared" si="0"/>
        <v>64.363636363636374</v>
      </c>
      <c r="W12" s="23"/>
    </row>
    <row r="13" spans="1:24">
      <c r="A13" s="156" t="s">
        <v>80</v>
      </c>
      <c r="B13" s="204"/>
      <c r="C13" s="156" t="s">
        <v>79</v>
      </c>
      <c r="D13" s="82"/>
      <c r="E13" s="115">
        <v>54984</v>
      </c>
      <c r="F13" s="102"/>
      <c r="G13" s="115">
        <v>54770</v>
      </c>
      <c r="H13" s="92"/>
      <c r="I13" s="115">
        <v>52727</v>
      </c>
      <c r="J13" s="102"/>
      <c r="K13" s="115">
        <v>34614</v>
      </c>
      <c r="L13" s="90"/>
      <c r="M13" s="115">
        <v>69659</v>
      </c>
      <c r="N13" s="102"/>
      <c r="O13" s="115">
        <v>54211</v>
      </c>
      <c r="P13" s="102"/>
      <c r="Q13" s="125"/>
      <c r="R13" s="115">
        <v>70136</v>
      </c>
      <c r="S13" s="102"/>
      <c r="T13" s="114">
        <v>57390</v>
      </c>
      <c r="U13" s="92"/>
      <c r="V13" s="116">
        <f t="shared" si="0"/>
        <v>22.209444154033804</v>
      </c>
      <c r="W13" s="23"/>
    </row>
    <row r="14" spans="1:24">
      <c r="A14" s="156" t="s">
        <v>81</v>
      </c>
      <c r="B14" s="204"/>
      <c r="C14" s="156" t="s">
        <v>79</v>
      </c>
      <c r="D14" s="82"/>
      <c r="E14" s="115">
        <v>14370</v>
      </c>
      <c r="F14" s="102"/>
      <c r="G14" s="115">
        <v>19703</v>
      </c>
      <c r="H14" s="92"/>
      <c r="I14" s="115">
        <v>16046</v>
      </c>
      <c r="J14" s="102"/>
      <c r="K14" s="115">
        <v>8725</v>
      </c>
      <c r="L14" s="90"/>
      <c r="M14" s="115">
        <v>19902</v>
      </c>
      <c r="N14" s="102"/>
      <c r="O14" s="115">
        <v>16039</v>
      </c>
      <c r="P14" s="102"/>
      <c r="Q14" s="125"/>
      <c r="R14" s="115">
        <v>23439</v>
      </c>
      <c r="S14" s="102"/>
      <c r="T14" s="114">
        <v>15895</v>
      </c>
      <c r="U14" s="92"/>
      <c r="V14" s="116">
        <f t="shared" si="0"/>
        <v>47.461465869770372</v>
      </c>
      <c r="W14" s="23"/>
    </row>
    <row r="15" spans="1:24">
      <c r="A15" s="156" t="s">
        <v>82</v>
      </c>
      <c r="B15" s="204"/>
      <c r="C15" s="156" t="s">
        <v>79</v>
      </c>
      <c r="D15" s="82"/>
      <c r="E15" s="115">
        <v>77214</v>
      </c>
      <c r="F15" s="102"/>
      <c r="G15" s="115">
        <v>79805</v>
      </c>
      <c r="H15" s="92"/>
      <c r="I15" s="115">
        <v>77405</v>
      </c>
      <c r="J15" s="102"/>
      <c r="K15" s="115">
        <v>61055</v>
      </c>
      <c r="L15" s="90"/>
      <c r="M15" s="115">
        <v>88221</v>
      </c>
      <c r="N15" s="102"/>
      <c r="O15" s="115">
        <v>66029</v>
      </c>
      <c r="P15" s="102"/>
      <c r="Q15" s="125"/>
      <c r="R15" s="115">
        <v>81755</v>
      </c>
      <c r="S15" s="102"/>
      <c r="T15" s="114">
        <v>76817</v>
      </c>
      <c r="U15" s="92"/>
      <c r="V15" s="116">
        <f t="shared" si="0"/>
        <v>6.4282645768514781</v>
      </c>
      <c r="W15" s="23"/>
    </row>
    <row r="16" spans="1:24">
      <c r="A16" s="156" t="s">
        <v>83</v>
      </c>
      <c r="B16" s="204"/>
      <c r="C16" s="156" t="s">
        <v>79</v>
      </c>
      <c r="D16" s="82"/>
      <c r="E16" s="115">
        <v>643</v>
      </c>
      <c r="F16" s="102"/>
      <c r="G16" s="115" t="s">
        <v>49</v>
      </c>
      <c r="H16" s="92"/>
      <c r="I16" s="115">
        <v>1987</v>
      </c>
      <c r="J16" s="102"/>
      <c r="K16" s="115">
        <v>1</v>
      </c>
      <c r="L16" s="90"/>
      <c r="M16" s="115">
        <v>439</v>
      </c>
      <c r="N16" s="102"/>
      <c r="O16" s="115">
        <v>16</v>
      </c>
      <c r="P16" s="102"/>
      <c r="Q16" s="125"/>
      <c r="R16" s="115">
        <v>436</v>
      </c>
      <c r="S16" s="102"/>
      <c r="T16" s="114">
        <v>130</v>
      </c>
      <c r="U16" s="92"/>
      <c r="V16" s="116" t="s">
        <v>40</v>
      </c>
      <c r="W16" s="23"/>
    </row>
    <row r="17" spans="1:24">
      <c r="A17" s="156" t="s">
        <v>84</v>
      </c>
      <c r="B17" s="204"/>
      <c r="C17" s="156" t="s">
        <v>79</v>
      </c>
      <c r="D17" s="82"/>
      <c r="E17" s="115">
        <v>47</v>
      </c>
      <c r="F17" s="102"/>
      <c r="G17" s="115" t="s">
        <v>49</v>
      </c>
      <c r="H17" s="92"/>
      <c r="I17" s="115">
        <v>745</v>
      </c>
      <c r="J17" s="102"/>
      <c r="K17" s="115">
        <v>1</v>
      </c>
      <c r="L17" s="90"/>
      <c r="M17" s="115">
        <v>1115</v>
      </c>
      <c r="N17" s="102"/>
      <c r="O17" s="115">
        <v>7</v>
      </c>
      <c r="P17" s="102"/>
      <c r="Q17" s="125"/>
      <c r="R17" s="115">
        <v>1216</v>
      </c>
      <c r="S17" s="102"/>
      <c r="T17" s="114">
        <v>135</v>
      </c>
      <c r="U17" s="92"/>
      <c r="V17" s="116" t="s">
        <v>40</v>
      </c>
      <c r="W17" s="23"/>
    </row>
    <row r="18" spans="1:24">
      <c r="A18" s="156" t="s">
        <v>85</v>
      </c>
      <c r="B18" s="204"/>
      <c r="C18" s="156" t="s">
        <v>86</v>
      </c>
      <c r="D18" s="82"/>
      <c r="E18" s="115">
        <v>56766</v>
      </c>
      <c r="F18" s="102"/>
      <c r="G18" s="115">
        <v>73844</v>
      </c>
      <c r="H18" s="92"/>
      <c r="I18" s="115">
        <v>60206</v>
      </c>
      <c r="J18" s="102"/>
      <c r="K18" s="115">
        <v>33093</v>
      </c>
      <c r="L18" s="90"/>
      <c r="M18" s="115">
        <v>48544</v>
      </c>
      <c r="N18" s="102"/>
      <c r="O18" s="115">
        <v>47252</v>
      </c>
      <c r="P18" s="102"/>
      <c r="Q18" s="125"/>
      <c r="R18" s="115">
        <v>52761</v>
      </c>
      <c r="S18" s="102"/>
      <c r="T18" s="114">
        <v>43322</v>
      </c>
      <c r="U18" s="92"/>
      <c r="V18" s="116">
        <f t="shared" si="0"/>
        <v>21.788006093901483</v>
      </c>
      <c r="W18" s="23"/>
    </row>
    <row r="19" spans="1:24">
      <c r="A19" s="156" t="s">
        <v>87</v>
      </c>
      <c r="B19" s="204"/>
      <c r="C19" s="156" t="s">
        <v>86</v>
      </c>
      <c r="D19" s="82"/>
      <c r="E19" s="115">
        <v>6380</v>
      </c>
      <c r="F19" s="102"/>
      <c r="G19" s="115">
        <v>4515</v>
      </c>
      <c r="H19" s="92"/>
      <c r="I19" s="115">
        <v>4097</v>
      </c>
      <c r="J19" s="102"/>
      <c r="K19" s="115">
        <v>2063</v>
      </c>
      <c r="L19" s="90"/>
      <c r="M19" s="115">
        <v>2743</v>
      </c>
      <c r="N19" s="102"/>
      <c r="O19" s="115">
        <v>4496</v>
      </c>
      <c r="P19" s="102"/>
      <c r="Q19" s="125"/>
      <c r="R19" s="115">
        <v>3158</v>
      </c>
      <c r="S19" s="102"/>
      <c r="T19" s="114">
        <v>4217</v>
      </c>
      <c r="U19" s="92"/>
      <c r="V19" s="116">
        <f t="shared" si="0"/>
        <v>-25.112639317050032</v>
      </c>
      <c r="W19" s="23"/>
    </row>
    <row r="20" spans="1:24">
      <c r="A20" s="156" t="s">
        <v>88</v>
      </c>
      <c r="B20" s="204"/>
      <c r="C20" s="156" t="s">
        <v>86</v>
      </c>
      <c r="D20" s="82"/>
      <c r="E20" s="115">
        <v>14006</v>
      </c>
      <c r="F20" s="102"/>
      <c r="G20" s="115">
        <v>10115</v>
      </c>
      <c r="H20" s="92"/>
      <c r="I20" s="115">
        <v>11658</v>
      </c>
      <c r="J20" s="102"/>
      <c r="K20" s="115">
        <v>9333</v>
      </c>
      <c r="L20" s="90"/>
      <c r="M20" s="115">
        <v>13736</v>
      </c>
      <c r="N20" s="102"/>
      <c r="O20" s="115">
        <v>13725</v>
      </c>
      <c r="P20" s="102"/>
      <c r="Q20" s="125"/>
      <c r="R20" s="115">
        <v>13226</v>
      </c>
      <c r="S20" s="102"/>
      <c r="T20" s="114">
        <v>12146</v>
      </c>
      <c r="U20" s="92"/>
      <c r="V20" s="116">
        <f t="shared" si="0"/>
        <v>8.8918162357977941</v>
      </c>
      <c r="W20" s="23"/>
    </row>
    <row r="21" spans="1:24">
      <c r="A21" s="156" t="s">
        <v>89</v>
      </c>
      <c r="B21" s="204"/>
      <c r="C21" s="156" t="s">
        <v>86</v>
      </c>
      <c r="D21" s="82"/>
      <c r="E21" s="115">
        <v>12242</v>
      </c>
      <c r="F21" s="102"/>
      <c r="G21" s="115">
        <v>15034</v>
      </c>
      <c r="H21" s="92"/>
      <c r="I21" s="115">
        <v>11299</v>
      </c>
      <c r="J21" s="102"/>
      <c r="K21" s="115">
        <v>7405</v>
      </c>
      <c r="L21" s="90"/>
      <c r="M21" s="115">
        <v>15369</v>
      </c>
      <c r="N21" s="102"/>
      <c r="O21" s="115">
        <v>12856</v>
      </c>
      <c r="P21" s="102"/>
      <c r="Q21" s="125"/>
      <c r="R21" s="115">
        <v>20063</v>
      </c>
      <c r="S21" s="102"/>
      <c r="T21" s="114">
        <v>13997</v>
      </c>
      <c r="U21" s="92"/>
      <c r="V21" s="116">
        <f t="shared" si="0"/>
        <v>43.337858112452672</v>
      </c>
      <c r="W21" s="23"/>
    </row>
    <row r="22" spans="1:24">
      <c r="A22" s="156" t="s">
        <v>90</v>
      </c>
      <c r="B22" s="204"/>
      <c r="C22" s="156" t="s">
        <v>86</v>
      </c>
      <c r="D22" s="82"/>
      <c r="E22" s="115">
        <v>8631</v>
      </c>
      <c r="F22" s="102"/>
      <c r="G22" s="115">
        <v>9528</v>
      </c>
      <c r="H22" s="92"/>
      <c r="I22" s="115">
        <v>7964</v>
      </c>
      <c r="J22" s="102"/>
      <c r="K22" s="115">
        <v>4513</v>
      </c>
      <c r="L22" s="90"/>
      <c r="M22" s="115">
        <v>10676</v>
      </c>
      <c r="N22" s="102"/>
      <c r="O22" s="115">
        <v>8186</v>
      </c>
      <c r="P22" s="102"/>
      <c r="Q22" s="125"/>
      <c r="R22" s="115">
        <v>12120</v>
      </c>
      <c r="S22" s="102"/>
      <c r="T22" s="114">
        <v>10323</v>
      </c>
      <c r="U22" s="92"/>
      <c r="V22" s="116">
        <f t="shared" si="0"/>
        <v>17.407730310956119</v>
      </c>
      <c r="W22" s="23"/>
    </row>
    <row r="23" spans="1:24">
      <c r="A23" s="156" t="s">
        <v>91</v>
      </c>
      <c r="B23" s="204"/>
      <c r="C23" s="156" t="s">
        <v>86</v>
      </c>
      <c r="D23" s="82"/>
      <c r="E23" s="115">
        <v>3142</v>
      </c>
      <c r="F23" s="102"/>
      <c r="G23" s="115">
        <v>2469</v>
      </c>
      <c r="H23" s="92"/>
      <c r="I23" s="115">
        <v>781</v>
      </c>
      <c r="J23" s="102"/>
      <c r="K23" s="115">
        <v>2162</v>
      </c>
      <c r="L23" s="90"/>
      <c r="M23" s="115">
        <v>6272</v>
      </c>
      <c r="N23" s="102"/>
      <c r="O23" s="115">
        <v>3376</v>
      </c>
      <c r="P23" s="102"/>
      <c r="Q23" s="125"/>
      <c r="R23" s="115">
        <v>1850</v>
      </c>
      <c r="S23" s="102"/>
      <c r="T23" s="114">
        <v>2479</v>
      </c>
      <c r="U23" s="92"/>
      <c r="V23" s="116">
        <f t="shared" si="0"/>
        <v>-25.373134328358208</v>
      </c>
      <c r="W23" s="23"/>
    </row>
    <row r="24" spans="1:24">
      <c r="A24" s="156" t="s">
        <v>92</v>
      </c>
      <c r="B24" s="204"/>
      <c r="C24" s="156" t="s">
        <v>93</v>
      </c>
      <c r="D24" s="82"/>
      <c r="E24" s="115">
        <v>3289</v>
      </c>
      <c r="F24" s="102"/>
      <c r="G24" s="115">
        <v>6463</v>
      </c>
      <c r="H24" s="92"/>
      <c r="I24" s="115">
        <v>3558</v>
      </c>
      <c r="J24" s="102"/>
      <c r="K24" s="115">
        <v>2760</v>
      </c>
      <c r="L24" s="90"/>
      <c r="M24" s="115">
        <v>3784</v>
      </c>
      <c r="N24" s="102"/>
      <c r="O24" s="115">
        <v>6549</v>
      </c>
      <c r="P24" s="102"/>
      <c r="Q24" s="125"/>
      <c r="R24" s="115">
        <v>5062</v>
      </c>
      <c r="S24" s="102"/>
      <c r="T24" s="114">
        <v>7767</v>
      </c>
      <c r="U24" s="92"/>
      <c r="V24" s="116">
        <f t="shared" si="0"/>
        <v>-34.826831466460668</v>
      </c>
      <c r="W24" s="23"/>
    </row>
    <row r="25" spans="1:24">
      <c r="A25" s="156" t="s">
        <v>94</v>
      </c>
      <c r="B25" s="204"/>
      <c r="C25" s="156" t="s">
        <v>93</v>
      </c>
      <c r="D25" s="82"/>
      <c r="E25" s="115">
        <v>193</v>
      </c>
      <c r="F25" s="102"/>
      <c r="G25" s="115">
        <v>479</v>
      </c>
      <c r="H25" s="92"/>
      <c r="I25" s="115">
        <v>264</v>
      </c>
      <c r="J25" s="102"/>
      <c r="K25" s="115">
        <v>422</v>
      </c>
      <c r="L25" s="90"/>
      <c r="M25" s="115">
        <v>356</v>
      </c>
      <c r="N25" s="102"/>
      <c r="O25" s="115">
        <v>377</v>
      </c>
      <c r="P25" s="102"/>
      <c r="Q25" s="125"/>
      <c r="R25" s="115">
        <v>288</v>
      </c>
      <c r="S25" s="102"/>
      <c r="T25" s="114">
        <v>284</v>
      </c>
      <c r="U25" s="92"/>
      <c r="V25" s="118">
        <f t="shared" si="0"/>
        <v>1.4084507042253522</v>
      </c>
      <c r="W25" s="23"/>
    </row>
    <row r="26" spans="1:24" s="140" customFormat="1">
      <c r="A26" s="119" t="s">
        <v>56</v>
      </c>
      <c r="B26" s="99"/>
      <c r="C26" s="119"/>
      <c r="D26" s="97"/>
      <c r="E26" s="121">
        <f>SUM(E6:E25)</f>
        <v>400069</v>
      </c>
      <c r="F26" s="100"/>
      <c r="G26" s="122">
        <v>460059</v>
      </c>
      <c r="H26" s="47"/>
      <c r="I26" s="121">
        <v>428287</v>
      </c>
      <c r="J26" s="100"/>
      <c r="K26" s="122">
        <v>268076</v>
      </c>
      <c r="L26" s="86"/>
      <c r="M26" s="121">
        <f>SUM(M6:M25)</f>
        <v>447695</v>
      </c>
      <c r="N26" s="100"/>
      <c r="O26" s="122">
        <f>SUM(O6:O25)</f>
        <v>395712</v>
      </c>
      <c r="P26" s="100"/>
      <c r="Q26" s="124"/>
      <c r="R26" s="121">
        <v>486487</v>
      </c>
      <c r="S26" s="100"/>
      <c r="T26" s="120">
        <v>415535</v>
      </c>
      <c r="U26" s="47"/>
      <c r="V26" s="337">
        <f t="shared" si="0"/>
        <v>17.074855307013852</v>
      </c>
      <c r="W26" s="23"/>
      <c r="X26" s="139"/>
    </row>
    <row r="27" spans="1:24" s="140" customFormat="1">
      <c r="A27" s="99"/>
      <c r="B27" s="99"/>
      <c r="C27" s="99"/>
      <c r="D27" s="97"/>
      <c r="E27" s="47"/>
      <c r="F27" s="100"/>
      <c r="G27" s="92"/>
      <c r="H27" s="145"/>
      <c r="I27" s="47"/>
      <c r="J27" s="100"/>
      <c r="K27" s="92"/>
      <c r="L27" s="86"/>
      <c r="M27" s="47"/>
      <c r="N27" s="100"/>
      <c r="O27" s="92"/>
      <c r="P27" s="86"/>
      <c r="Q27" s="160"/>
      <c r="R27" s="47"/>
      <c r="S27" s="100"/>
      <c r="T27" s="45"/>
      <c r="U27" s="145"/>
      <c r="V27" s="335"/>
      <c r="W27" s="161"/>
      <c r="X27" s="139"/>
    </row>
    <row r="28" spans="1:24">
      <c r="A28" s="156" t="s">
        <v>95</v>
      </c>
      <c r="B28" s="204"/>
      <c r="C28" s="156" t="s">
        <v>86</v>
      </c>
      <c r="D28" s="82"/>
      <c r="E28" s="115">
        <v>1541</v>
      </c>
      <c r="F28" s="102"/>
      <c r="G28" s="115">
        <v>1396</v>
      </c>
      <c r="H28" s="92"/>
      <c r="I28" s="115">
        <v>1190</v>
      </c>
      <c r="J28" s="102"/>
      <c r="K28" s="115">
        <v>1175</v>
      </c>
      <c r="L28" s="90"/>
      <c r="M28" s="115">
        <v>1539</v>
      </c>
      <c r="N28" s="102"/>
      <c r="O28" s="115">
        <v>1361</v>
      </c>
      <c r="P28" s="102"/>
      <c r="Q28" s="125"/>
      <c r="R28" s="115">
        <v>1544</v>
      </c>
      <c r="S28" s="102"/>
      <c r="T28" s="114">
        <v>1515</v>
      </c>
      <c r="U28" s="92"/>
      <c r="V28" s="116">
        <f t="shared" si="0"/>
        <v>1.914191419141914</v>
      </c>
      <c r="W28" s="23"/>
    </row>
    <row r="29" spans="1:24">
      <c r="A29" s="156" t="s">
        <v>96</v>
      </c>
      <c r="B29" s="204"/>
      <c r="C29" s="156" t="s">
        <v>97</v>
      </c>
      <c r="D29" s="82"/>
      <c r="E29" s="115">
        <v>916</v>
      </c>
      <c r="F29" s="102"/>
      <c r="G29" s="115">
        <v>590</v>
      </c>
      <c r="H29" s="92"/>
      <c r="I29" s="115">
        <v>785</v>
      </c>
      <c r="J29" s="102"/>
      <c r="K29" s="115">
        <v>489</v>
      </c>
      <c r="L29" s="90"/>
      <c r="M29" s="115">
        <v>969</v>
      </c>
      <c r="N29" s="102"/>
      <c r="O29" s="115">
        <v>726</v>
      </c>
      <c r="P29" s="102"/>
      <c r="Q29" s="125"/>
      <c r="R29" s="115">
        <v>1075</v>
      </c>
      <c r="S29" s="102"/>
      <c r="T29" s="114">
        <v>773</v>
      </c>
      <c r="U29" s="92"/>
      <c r="V29" s="116">
        <f t="shared" si="0"/>
        <v>39.068564036222512</v>
      </c>
      <c r="W29" s="23"/>
    </row>
    <row r="30" spans="1:24">
      <c r="A30" s="156" t="s">
        <v>98</v>
      </c>
      <c r="B30" s="204"/>
      <c r="C30" s="156" t="s">
        <v>97</v>
      </c>
      <c r="D30" s="82"/>
      <c r="E30" s="115">
        <v>297</v>
      </c>
      <c r="F30" s="102"/>
      <c r="G30" s="115">
        <v>177</v>
      </c>
      <c r="H30" s="92"/>
      <c r="I30" s="115">
        <v>118</v>
      </c>
      <c r="J30" s="102"/>
      <c r="K30" s="115">
        <v>135</v>
      </c>
      <c r="L30" s="90"/>
      <c r="M30" s="115">
        <v>70</v>
      </c>
      <c r="N30" s="102"/>
      <c r="O30" s="115">
        <v>131</v>
      </c>
      <c r="P30" s="102"/>
      <c r="Q30" s="125"/>
      <c r="R30" s="115">
        <v>23</v>
      </c>
      <c r="S30" s="102"/>
      <c r="T30" s="114">
        <v>212</v>
      </c>
      <c r="U30" s="92"/>
      <c r="V30" s="118">
        <f t="shared" si="0"/>
        <v>-89.15094339622641</v>
      </c>
      <c r="W30" s="23"/>
    </row>
    <row r="31" spans="1:24" s="140" customFormat="1">
      <c r="A31" s="119" t="s">
        <v>58</v>
      </c>
      <c r="B31" s="99"/>
      <c r="C31" s="119"/>
      <c r="D31" s="97"/>
      <c r="E31" s="121">
        <f>SUM(E28:E30)</f>
        <v>2754</v>
      </c>
      <c r="F31" s="100"/>
      <c r="G31" s="122">
        <v>2163</v>
      </c>
      <c r="H31" s="47"/>
      <c r="I31" s="121">
        <v>2093</v>
      </c>
      <c r="J31" s="100"/>
      <c r="K31" s="122">
        <v>1799</v>
      </c>
      <c r="L31" s="86"/>
      <c r="M31" s="121">
        <f>SUM(M28:M30)</f>
        <v>2578</v>
      </c>
      <c r="N31" s="100"/>
      <c r="O31" s="122">
        <f>SUM(O28:O30)</f>
        <v>2218</v>
      </c>
      <c r="P31" s="100"/>
      <c r="Q31" s="124"/>
      <c r="R31" s="121">
        <v>2642</v>
      </c>
      <c r="S31" s="100"/>
      <c r="T31" s="120">
        <v>2500</v>
      </c>
      <c r="U31" s="47"/>
      <c r="V31" s="337">
        <f t="shared" si="0"/>
        <v>5.6800000000000006</v>
      </c>
      <c r="W31" s="23"/>
      <c r="X31" s="139"/>
    </row>
    <row r="32" spans="1:24" s="140" customFormat="1">
      <c r="A32" s="99"/>
      <c r="B32" s="99"/>
      <c r="C32" s="99"/>
      <c r="D32" s="97"/>
      <c r="E32" s="47"/>
      <c r="F32" s="100"/>
      <c r="G32" s="92"/>
      <c r="H32" s="145"/>
      <c r="I32" s="47"/>
      <c r="J32" s="100"/>
      <c r="K32" s="92"/>
      <c r="L32" s="86"/>
      <c r="M32" s="47"/>
      <c r="N32" s="100"/>
      <c r="O32" s="92"/>
      <c r="P32" s="86"/>
      <c r="Q32" s="160"/>
      <c r="R32" s="47"/>
      <c r="S32" s="100"/>
      <c r="T32" s="45"/>
      <c r="U32" s="145"/>
      <c r="V32" s="335"/>
      <c r="W32" s="161"/>
    </row>
    <row r="33" spans="1:25">
      <c r="A33" s="156" t="s">
        <v>99</v>
      </c>
      <c r="B33" s="204"/>
      <c r="C33" s="156" t="s">
        <v>93</v>
      </c>
      <c r="D33" s="82"/>
      <c r="E33" s="115">
        <v>1209</v>
      </c>
      <c r="F33" s="102"/>
      <c r="G33" s="115" t="s">
        <v>49</v>
      </c>
      <c r="H33" s="92"/>
      <c r="I33" s="115">
        <v>1092</v>
      </c>
      <c r="J33" s="102"/>
      <c r="K33" s="115" t="s">
        <v>49</v>
      </c>
      <c r="L33" s="90"/>
      <c r="M33" s="115">
        <v>1341</v>
      </c>
      <c r="N33" s="102"/>
      <c r="O33" s="115" t="s">
        <v>49</v>
      </c>
      <c r="P33" s="102"/>
      <c r="Q33" s="125"/>
      <c r="R33" s="115">
        <v>1390</v>
      </c>
      <c r="S33" s="102"/>
      <c r="T33" s="114">
        <v>1171</v>
      </c>
      <c r="U33" s="92"/>
      <c r="V33" s="116">
        <f t="shared" si="0"/>
        <v>18.701964133219469</v>
      </c>
      <c r="W33" s="23"/>
    </row>
    <row r="34" spans="1:25">
      <c r="A34" s="156" t="s">
        <v>100</v>
      </c>
      <c r="B34" s="204"/>
      <c r="C34" s="156" t="s">
        <v>93</v>
      </c>
      <c r="D34" s="82"/>
      <c r="E34" s="115">
        <v>1194</v>
      </c>
      <c r="F34" s="102"/>
      <c r="G34" s="115" t="s">
        <v>49</v>
      </c>
      <c r="H34" s="92"/>
      <c r="I34" s="115">
        <v>967</v>
      </c>
      <c r="J34" s="102"/>
      <c r="K34" s="115" t="s">
        <v>49</v>
      </c>
      <c r="L34" s="90"/>
      <c r="M34" s="115">
        <v>910</v>
      </c>
      <c r="N34" s="102"/>
      <c r="O34" s="115" t="s">
        <v>49</v>
      </c>
      <c r="P34" s="102"/>
      <c r="Q34" s="125"/>
      <c r="R34" s="115">
        <v>867</v>
      </c>
      <c r="S34" s="102"/>
      <c r="T34" s="114">
        <v>1155</v>
      </c>
      <c r="U34" s="92"/>
      <c r="V34" s="116">
        <f t="shared" si="0"/>
        <v>-24.935064935064936</v>
      </c>
      <c r="W34" s="23"/>
    </row>
    <row r="35" spans="1:25">
      <c r="A35" s="156" t="s">
        <v>101</v>
      </c>
      <c r="B35" s="204"/>
      <c r="C35" s="156" t="s">
        <v>93</v>
      </c>
      <c r="D35" s="82"/>
      <c r="E35" s="115">
        <v>1913</v>
      </c>
      <c r="F35" s="102"/>
      <c r="G35" s="115" t="s">
        <v>49</v>
      </c>
      <c r="H35" s="92"/>
      <c r="I35" s="115">
        <v>1468</v>
      </c>
      <c r="J35" s="102"/>
      <c r="K35" s="115" t="s">
        <v>49</v>
      </c>
      <c r="L35" s="90"/>
      <c r="M35" s="115">
        <v>2027</v>
      </c>
      <c r="N35" s="102"/>
      <c r="O35" s="115" t="s">
        <v>49</v>
      </c>
      <c r="P35" s="102"/>
      <c r="Q35" s="125"/>
      <c r="R35" s="115">
        <v>1641</v>
      </c>
      <c r="S35" s="102"/>
      <c r="T35" s="114">
        <v>1938</v>
      </c>
      <c r="U35" s="92"/>
      <c r="V35" s="118">
        <f t="shared" si="0"/>
        <v>-15.325077399380804</v>
      </c>
      <c r="W35" s="23"/>
    </row>
    <row r="36" spans="1:25" s="140" customFormat="1">
      <c r="A36" s="119" t="s">
        <v>102</v>
      </c>
      <c r="B36" s="99"/>
      <c r="C36" s="119"/>
      <c r="D36" s="97"/>
      <c r="E36" s="121">
        <f>SUM(E33:E35)</f>
        <v>4316</v>
      </c>
      <c r="F36" s="100"/>
      <c r="G36" s="122" t="s">
        <v>49</v>
      </c>
      <c r="H36" s="47"/>
      <c r="I36" s="121">
        <v>3527</v>
      </c>
      <c r="J36" s="100"/>
      <c r="K36" s="122" t="s">
        <v>49</v>
      </c>
      <c r="L36" s="86"/>
      <c r="M36" s="121">
        <f>SUM(M33:M35)</f>
        <v>4278</v>
      </c>
      <c r="N36" s="100"/>
      <c r="O36" s="122" t="s">
        <v>49</v>
      </c>
      <c r="P36" s="100"/>
      <c r="Q36" s="124"/>
      <c r="R36" s="121">
        <v>3898</v>
      </c>
      <c r="S36" s="100"/>
      <c r="T36" s="120">
        <v>4264</v>
      </c>
      <c r="U36" s="47"/>
      <c r="V36" s="337">
        <f t="shared" si="0"/>
        <v>-8.5834896810506578</v>
      </c>
      <c r="W36" s="23"/>
      <c r="X36" s="139"/>
    </row>
    <row r="37" spans="1:25" s="140" customFormat="1">
      <c r="A37" s="119"/>
      <c r="B37" s="99"/>
      <c r="C37" s="119"/>
      <c r="D37" s="97"/>
      <c r="E37" s="121"/>
      <c r="F37" s="100"/>
      <c r="G37" s="122"/>
      <c r="H37" s="47"/>
      <c r="I37" s="121"/>
      <c r="J37" s="100"/>
      <c r="K37" s="122"/>
      <c r="L37" s="86"/>
      <c r="M37" s="121"/>
      <c r="N37" s="100"/>
      <c r="O37" s="122"/>
      <c r="P37" s="100"/>
      <c r="Q37" s="124"/>
      <c r="R37" s="121"/>
      <c r="S37" s="100"/>
      <c r="T37" s="120"/>
      <c r="U37" s="47"/>
      <c r="V37" s="101"/>
      <c r="W37" s="23"/>
      <c r="X37" s="139"/>
    </row>
    <row r="38" spans="1:25" s="140" customFormat="1">
      <c r="A38" s="119" t="s">
        <v>61</v>
      </c>
      <c r="B38" s="99"/>
      <c r="C38" s="119"/>
      <c r="D38" s="97"/>
      <c r="E38" s="121">
        <f>E36+E31+E26</f>
        <v>407139</v>
      </c>
      <c r="F38" s="100"/>
      <c r="G38" s="122">
        <v>462222</v>
      </c>
      <c r="H38" s="47"/>
      <c r="I38" s="121">
        <v>433907</v>
      </c>
      <c r="J38" s="100"/>
      <c r="K38" s="122">
        <v>269875</v>
      </c>
      <c r="L38" s="86"/>
      <c r="M38" s="121">
        <f>SUM(M26,M31,M36)</f>
        <v>454551</v>
      </c>
      <c r="N38" s="100"/>
      <c r="O38" s="122">
        <f>SUM(O26,O31)</f>
        <v>397930</v>
      </c>
      <c r="P38" s="100"/>
      <c r="Q38" s="124"/>
      <c r="R38" s="121">
        <v>493027</v>
      </c>
      <c r="S38" s="100"/>
      <c r="T38" s="120">
        <v>422299</v>
      </c>
      <c r="U38" s="47"/>
      <c r="V38" s="337">
        <f t="shared" si="0"/>
        <v>16.748322870762188</v>
      </c>
      <c r="W38" s="23"/>
      <c r="X38" s="139"/>
    </row>
    <row r="39" spans="1:25">
      <c r="A39" s="103"/>
      <c r="B39" s="103"/>
      <c r="C39" s="103"/>
      <c r="D39" s="103"/>
      <c r="E39" s="141"/>
      <c r="F39" s="146"/>
      <c r="G39" s="141"/>
      <c r="H39" s="146"/>
      <c r="I39" s="141"/>
      <c r="J39" s="146"/>
      <c r="K39" s="141"/>
      <c r="L39" s="141"/>
      <c r="M39" s="141"/>
      <c r="N39" s="146"/>
      <c r="O39" s="141"/>
      <c r="P39" s="141"/>
      <c r="Q39" s="162"/>
      <c r="R39" s="141"/>
      <c r="S39" s="146"/>
      <c r="T39" s="141"/>
      <c r="U39" s="146"/>
      <c r="V39" s="147"/>
      <c r="W39" s="23"/>
      <c r="X39" s="94"/>
      <c r="Y39" s="94"/>
    </row>
    <row r="40" spans="1:25" ht="56.25">
      <c r="A40" s="157" t="s">
        <v>103</v>
      </c>
      <c r="B40" s="148"/>
      <c r="C40" s="158"/>
      <c r="D40" s="149"/>
      <c r="E40" s="159">
        <v>142435</v>
      </c>
      <c r="F40" s="150"/>
      <c r="G40" s="159">
        <v>169386</v>
      </c>
      <c r="H40" s="150"/>
      <c r="I40" s="159">
        <v>177480</v>
      </c>
      <c r="J40" s="150"/>
      <c r="K40" s="159">
        <v>113242</v>
      </c>
      <c r="L40" s="15"/>
      <c r="M40" s="159">
        <v>143733</v>
      </c>
      <c r="N40" s="150"/>
      <c r="O40" s="159">
        <v>159737</v>
      </c>
      <c r="P40" s="15"/>
      <c r="Q40" s="163"/>
      <c r="R40" s="159">
        <v>140116</v>
      </c>
      <c r="S40" s="150"/>
      <c r="T40" s="159">
        <v>142604</v>
      </c>
      <c r="U40" s="150"/>
      <c r="V40" s="393">
        <f>(R40-T40)/T40*100</f>
        <v>-1.7446915935036884</v>
      </c>
      <c r="W40" s="164"/>
      <c r="X40" s="151"/>
    </row>
    <row r="41" spans="1:25">
      <c r="A41" s="148"/>
      <c r="B41" s="148"/>
      <c r="C41" s="149"/>
      <c r="D41" s="149"/>
      <c r="E41" s="154"/>
      <c r="F41" s="149"/>
      <c r="G41" s="154"/>
      <c r="H41" s="152"/>
      <c r="I41" s="154"/>
      <c r="J41" s="149"/>
      <c r="K41" s="154"/>
      <c r="L41" s="142"/>
      <c r="M41" s="154"/>
      <c r="N41" s="149"/>
      <c r="O41" s="154"/>
      <c r="P41" s="142"/>
      <c r="Q41" s="165"/>
      <c r="R41" s="166"/>
      <c r="S41" s="167"/>
      <c r="T41" s="166"/>
      <c r="U41" s="168"/>
      <c r="V41" s="169"/>
      <c r="W41" s="130"/>
    </row>
    <row r="42" spans="1:25">
      <c r="A42" s="143" t="s">
        <v>104</v>
      </c>
      <c r="B42" s="143"/>
      <c r="C42" s="95"/>
      <c r="D42" s="95"/>
      <c r="E42" s="95"/>
      <c r="F42" s="95"/>
      <c r="G42" s="95"/>
      <c r="H42" s="95"/>
      <c r="I42" s="95"/>
      <c r="J42" s="95"/>
      <c r="K42" s="95"/>
      <c r="L42" s="142"/>
      <c r="M42" s="95"/>
      <c r="N42" s="95"/>
      <c r="O42" s="95"/>
      <c r="P42" s="142"/>
      <c r="Q42" s="142"/>
      <c r="R42" s="95"/>
      <c r="S42" s="95"/>
      <c r="T42" s="95"/>
      <c r="U42" s="95"/>
      <c r="V42" s="142"/>
    </row>
    <row r="43" spans="1:25">
      <c r="A43" s="143" t="s">
        <v>105</v>
      </c>
      <c r="B43" s="143"/>
      <c r="C43" s="95"/>
      <c r="D43" s="95"/>
      <c r="E43" s="95"/>
      <c r="F43" s="95"/>
      <c r="G43" s="95"/>
      <c r="H43" s="95"/>
      <c r="I43" s="95"/>
      <c r="J43" s="95"/>
      <c r="K43" s="95"/>
      <c r="L43" s="142"/>
      <c r="M43" s="95"/>
      <c r="N43" s="95"/>
      <c r="O43" s="95"/>
      <c r="P43" s="142"/>
      <c r="Q43" s="142"/>
      <c r="R43" s="95"/>
      <c r="S43" s="95"/>
      <c r="T43" s="95"/>
      <c r="U43" s="95"/>
      <c r="V43" s="142"/>
    </row>
    <row r="44" spans="1:25">
      <c r="A44" s="143" t="s">
        <v>106</v>
      </c>
      <c r="B44" s="143"/>
      <c r="C44" s="95"/>
      <c r="D44" s="95"/>
      <c r="E44" s="95"/>
      <c r="F44" s="95"/>
      <c r="G44" s="95"/>
      <c r="H44" s="95"/>
      <c r="I44" s="95"/>
      <c r="J44" s="95"/>
      <c r="K44" s="95"/>
      <c r="L44" s="142"/>
      <c r="M44" s="95"/>
      <c r="N44" s="95"/>
      <c r="O44" s="95"/>
      <c r="P44" s="142"/>
      <c r="Q44" s="142"/>
      <c r="R44" s="95"/>
      <c r="S44" s="95"/>
      <c r="T44" s="95"/>
      <c r="U44" s="95"/>
      <c r="V44" s="142"/>
    </row>
    <row r="45" spans="1:25">
      <c r="A45" s="143" t="s">
        <v>107</v>
      </c>
      <c r="B45" s="143"/>
      <c r="C45" s="95"/>
      <c r="D45" s="95"/>
      <c r="E45" s="95"/>
      <c r="F45" s="95"/>
      <c r="G45" s="95"/>
      <c r="H45" s="95"/>
      <c r="I45" s="95"/>
      <c r="J45" s="95"/>
      <c r="K45" s="95"/>
      <c r="L45" s="142"/>
      <c r="M45" s="95"/>
      <c r="N45" s="95"/>
      <c r="O45" s="95"/>
      <c r="P45" s="142"/>
      <c r="Q45" s="142"/>
      <c r="R45" s="95"/>
      <c r="S45" s="95"/>
      <c r="T45" s="95"/>
      <c r="U45" s="95"/>
      <c r="V45" s="142"/>
    </row>
    <row r="46" spans="1:25">
      <c r="A46" s="95"/>
      <c r="B46" s="95"/>
      <c r="C46" s="82"/>
      <c r="D46" s="82"/>
      <c r="E46" s="82"/>
      <c r="F46" s="82"/>
      <c r="G46" s="82"/>
      <c r="H46" s="82"/>
      <c r="I46" s="82"/>
      <c r="J46" s="82"/>
      <c r="K46" s="82"/>
      <c r="L46" s="82"/>
      <c r="M46" s="82"/>
      <c r="N46" s="82"/>
      <c r="O46" s="82"/>
      <c r="P46" s="82"/>
      <c r="Q46" s="82"/>
      <c r="R46" s="82"/>
      <c r="S46" s="82"/>
      <c r="T46" s="82"/>
      <c r="U46" s="82"/>
      <c r="V46" s="82"/>
    </row>
    <row r="47" spans="1:25">
      <c r="A47" s="96" t="s">
        <v>108</v>
      </c>
      <c r="B47" s="96"/>
      <c r="C47" s="97"/>
      <c r="D47" s="97"/>
      <c r="E47" s="97"/>
      <c r="F47" s="97"/>
      <c r="G47" s="82"/>
      <c r="H47" s="97"/>
      <c r="I47" s="97"/>
      <c r="J47" s="97"/>
      <c r="K47" s="82"/>
      <c r="L47" s="97"/>
      <c r="M47" s="97"/>
      <c r="N47" s="97"/>
      <c r="O47" s="82"/>
      <c r="P47" s="97"/>
      <c r="Q47" s="97"/>
      <c r="R47" s="97"/>
      <c r="S47" s="97"/>
      <c r="T47" s="82"/>
      <c r="U47" s="97"/>
      <c r="V47" s="97"/>
    </row>
    <row r="48" spans="1:25">
      <c r="A48" s="82"/>
      <c r="B48" s="82"/>
      <c r="C48" s="82"/>
      <c r="D48" s="82"/>
      <c r="E48" s="82"/>
      <c r="F48" s="82"/>
      <c r="G48" s="82"/>
      <c r="H48" s="82"/>
      <c r="I48" s="82"/>
      <c r="J48" s="82"/>
      <c r="K48" s="82"/>
      <c r="L48" s="82"/>
      <c r="M48" s="82"/>
      <c r="N48" s="82"/>
      <c r="O48" s="82"/>
      <c r="P48" s="82"/>
      <c r="Q48" s="82"/>
      <c r="R48" s="82"/>
      <c r="S48" s="82"/>
      <c r="T48" s="82"/>
      <c r="U48" s="82"/>
      <c r="V48" s="82"/>
    </row>
    <row r="49" spans="1:24" ht="15.75" thickBot="1">
      <c r="A49" s="97"/>
      <c r="B49" s="97"/>
      <c r="C49" s="82"/>
      <c r="D49" s="82"/>
      <c r="E49" s="53" t="s">
        <v>12</v>
      </c>
      <c r="F49" s="21"/>
      <c r="G49" s="54" t="s">
        <v>13</v>
      </c>
      <c r="H49" s="21"/>
      <c r="I49" s="53" t="s">
        <v>14</v>
      </c>
      <c r="J49" s="21"/>
      <c r="K49" s="54" t="s">
        <v>15</v>
      </c>
      <c r="L49" s="21"/>
      <c r="M49" s="53" t="s">
        <v>16</v>
      </c>
      <c r="N49" s="21"/>
      <c r="O49" s="54" t="s">
        <v>17</v>
      </c>
      <c r="P49" s="21"/>
      <c r="Q49" s="74"/>
      <c r="R49" s="75" t="s">
        <v>18</v>
      </c>
      <c r="S49" s="78"/>
      <c r="T49" s="76" t="s">
        <v>19</v>
      </c>
      <c r="U49" s="78"/>
      <c r="V49" s="75" t="s">
        <v>20</v>
      </c>
      <c r="W49" s="77"/>
    </row>
    <row r="50" spans="1:24">
      <c r="A50" s="97"/>
      <c r="B50" s="97"/>
      <c r="C50" s="82"/>
      <c r="D50" s="82"/>
      <c r="E50" s="83"/>
      <c r="F50" s="83"/>
      <c r="G50" s="98"/>
      <c r="H50" s="83"/>
      <c r="I50" s="83"/>
      <c r="J50" s="83"/>
      <c r="K50" s="98"/>
      <c r="L50" s="83"/>
      <c r="M50" s="83"/>
      <c r="N50" s="83"/>
      <c r="O50" s="98"/>
      <c r="P50" s="83"/>
      <c r="Q50" s="123"/>
      <c r="R50" s="83"/>
      <c r="S50" s="83"/>
      <c r="T50" s="98"/>
      <c r="U50" s="83"/>
      <c r="V50" s="83"/>
      <c r="W50" s="23"/>
    </row>
    <row r="51" spans="1:24">
      <c r="A51" s="156" t="s">
        <v>109</v>
      </c>
      <c r="B51" s="204"/>
      <c r="C51" s="156"/>
      <c r="D51" s="82"/>
      <c r="E51" s="115">
        <v>3041</v>
      </c>
      <c r="F51" s="102"/>
      <c r="G51" s="115">
        <v>3606</v>
      </c>
      <c r="H51" s="92"/>
      <c r="I51" s="115">
        <v>2521</v>
      </c>
      <c r="J51" s="102"/>
      <c r="K51" s="115">
        <v>1592</v>
      </c>
      <c r="L51" s="90"/>
      <c r="M51" s="115">
        <v>877</v>
      </c>
      <c r="N51" s="102"/>
      <c r="O51" s="115">
        <v>1830</v>
      </c>
      <c r="P51" s="102"/>
      <c r="Q51" s="125"/>
      <c r="R51" s="115">
        <v>770</v>
      </c>
      <c r="S51" s="102"/>
      <c r="T51" s="114">
        <v>2983</v>
      </c>
      <c r="U51" s="92"/>
      <c r="V51" s="116">
        <f>(R51-T51)/T51*100</f>
        <v>-74.187060006704669</v>
      </c>
      <c r="W51" s="23"/>
    </row>
    <row r="52" spans="1:24" ht="26.25">
      <c r="A52" s="156" t="s">
        <v>110</v>
      </c>
      <c r="B52" s="204"/>
      <c r="C52" s="156"/>
      <c r="D52" s="82"/>
      <c r="E52" s="115">
        <v>6646</v>
      </c>
      <c r="F52" s="102"/>
      <c r="G52" s="115">
        <v>7644</v>
      </c>
      <c r="H52" s="92"/>
      <c r="I52" s="115">
        <v>6477</v>
      </c>
      <c r="J52" s="102"/>
      <c r="K52" s="115">
        <v>2989</v>
      </c>
      <c r="L52" s="90"/>
      <c r="M52" s="115">
        <v>4319</v>
      </c>
      <c r="N52" s="102"/>
      <c r="O52" s="115">
        <v>4274</v>
      </c>
      <c r="P52" s="102"/>
      <c r="Q52" s="125"/>
      <c r="R52" s="115">
        <v>6600</v>
      </c>
      <c r="S52" s="102"/>
      <c r="T52" s="114">
        <v>5386</v>
      </c>
      <c r="U52" s="92"/>
      <c r="V52" s="116">
        <f t="shared" ref="V52:V55" si="1">(R52-T52)/T52*100</f>
        <v>22.53991830672113</v>
      </c>
      <c r="W52" s="23"/>
      <c r="X52" s="94"/>
    </row>
    <row r="53" spans="1:24" ht="26.25">
      <c r="A53" s="156" t="s">
        <v>111</v>
      </c>
      <c r="B53" s="204"/>
      <c r="C53" s="156"/>
      <c r="D53" s="82"/>
      <c r="E53" s="115">
        <v>6928</v>
      </c>
      <c r="F53" s="102"/>
      <c r="G53" s="115">
        <v>6949</v>
      </c>
      <c r="H53" s="92"/>
      <c r="I53" s="115">
        <v>7777</v>
      </c>
      <c r="J53" s="102"/>
      <c r="K53" s="115">
        <v>3460</v>
      </c>
      <c r="L53" s="90"/>
      <c r="M53" s="115">
        <v>6443</v>
      </c>
      <c r="N53" s="102"/>
      <c r="O53" s="115">
        <v>3226</v>
      </c>
      <c r="P53" s="102"/>
      <c r="Q53" s="125"/>
      <c r="R53" s="115">
        <v>5982</v>
      </c>
      <c r="S53" s="102"/>
      <c r="T53" s="114">
        <v>4660</v>
      </c>
      <c r="U53" s="92"/>
      <c r="V53" s="116">
        <f t="shared" si="1"/>
        <v>28.369098712446352</v>
      </c>
      <c r="W53" s="23"/>
    </row>
    <row r="54" spans="1:24" ht="26.25">
      <c r="A54" s="156" t="s">
        <v>112</v>
      </c>
      <c r="B54" s="204"/>
      <c r="C54" s="156"/>
      <c r="D54" s="82"/>
      <c r="E54" s="115">
        <v>3462</v>
      </c>
      <c r="F54" s="102"/>
      <c r="G54" s="115">
        <v>3315</v>
      </c>
      <c r="H54" s="92"/>
      <c r="I54" s="115">
        <v>3587</v>
      </c>
      <c r="J54" s="102"/>
      <c r="K54" s="115">
        <v>2159</v>
      </c>
      <c r="L54" s="90"/>
      <c r="M54" s="115">
        <v>2460</v>
      </c>
      <c r="N54" s="102"/>
      <c r="O54" s="115">
        <v>2700</v>
      </c>
      <c r="P54" s="102"/>
      <c r="Q54" s="125"/>
      <c r="R54" s="115">
        <v>3691</v>
      </c>
      <c r="S54" s="102"/>
      <c r="T54" s="114">
        <v>2728</v>
      </c>
      <c r="U54" s="92"/>
      <c r="V54" s="118">
        <f t="shared" si="1"/>
        <v>35.300586510263933</v>
      </c>
      <c r="W54" s="23"/>
    </row>
    <row r="55" spans="1:24" s="140" customFormat="1">
      <c r="A55" s="119" t="s">
        <v>67</v>
      </c>
      <c r="B55" s="99"/>
      <c r="C55" s="119"/>
      <c r="D55" s="97"/>
      <c r="E55" s="121">
        <f>SUM(E51:E54)</f>
        <v>20077</v>
      </c>
      <c r="F55" s="100"/>
      <c r="G55" s="122">
        <v>21514</v>
      </c>
      <c r="H55" s="47"/>
      <c r="I55" s="121">
        <v>20362</v>
      </c>
      <c r="J55" s="100"/>
      <c r="K55" s="122">
        <v>10200</v>
      </c>
      <c r="L55" s="86"/>
      <c r="M55" s="121">
        <f>SUM(M51:M54)</f>
        <v>14099</v>
      </c>
      <c r="N55" s="100"/>
      <c r="O55" s="122">
        <f>SUM(O51:O54)</f>
        <v>12030</v>
      </c>
      <c r="P55" s="100"/>
      <c r="Q55" s="124"/>
      <c r="R55" s="121">
        <v>17043</v>
      </c>
      <c r="S55" s="100"/>
      <c r="T55" s="120">
        <v>15757</v>
      </c>
      <c r="U55" s="47"/>
      <c r="V55" s="337">
        <f t="shared" si="1"/>
        <v>8.1614520530557844</v>
      </c>
      <c r="W55" s="23"/>
      <c r="X55" s="139"/>
    </row>
    <row r="56" spans="1:24">
      <c r="A56" s="103"/>
      <c r="B56" s="103"/>
      <c r="C56" s="103"/>
      <c r="D56" s="103"/>
      <c r="E56" s="104"/>
      <c r="F56" s="103"/>
      <c r="G56" s="104"/>
      <c r="H56" s="103"/>
      <c r="I56" s="104"/>
      <c r="J56" s="103"/>
      <c r="K56" s="104"/>
      <c r="L56" s="104"/>
      <c r="M56" s="104"/>
      <c r="N56" s="103"/>
      <c r="O56" s="104"/>
      <c r="P56" s="104"/>
      <c r="Q56" s="170"/>
      <c r="R56" s="127"/>
      <c r="S56" s="128"/>
      <c r="T56" s="127"/>
      <c r="U56" s="128"/>
      <c r="V56" s="127"/>
      <c r="W56" s="130"/>
    </row>
    <row r="57" spans="1:24">
      <c r="A57" s="106"/>
      <c r="B57" s="106"/>
      <c r="C57" s="82"/>
      <c r="D57" s="82"/>
      <c r="E57" s="82"/>
      <c r="F57" s="82"/>
      <c r="G57" s="82"/>
      <c r="H57" s="82"/>
      <c r="I57" s="82"/>
      <c r="J57" s="82"/>
      <c r="K57" s="82"/>
      <c r="L57" s="82"/>
      <c r="M57" s="82"/>
      <c r="N57" s="82"/>
      <c r="O57" s="82"/>
      <c r="P57" s="82"/>
      <c r="Q57" s="82"/>
      <c r="R57" s="82"/>
      <c r="S57" s="82"/>
      <c r="T57" s="82"/>
      <c r="U57" s="82"/>
      <c r="V57" s="82"/>
    </row>
    <row r="58" spans="1:24">
      <c r="A58" s="82"/>
      <c r="B58" s="82"/>
      <c r="C58" s="82"/>
      <c r="D58" s="82"/>
      <c r="E58" s="82"/>
      <c r="F58" s="82"/>
      <c r="G58" s="82"/>
      <c r="H58" s="82"/>
      <c r="I58" s="82"/>
      <c r="J58" s="82"/>
      <c r="K58" s="82"/>
      <c r="L58" s="82"/>
      <c r="M58" s="82"/>
      <c r="N58" s="82"/>
      <c r="O58" s="82"/>
      <c r="P58" s="82"/>
      <c r="Q58" s="82"/>
      <c r="R58" s="82"/>
      <c r="S58" s="82"/>
      <c r="T58" s="82"/>
      <c r="U58" s="82"/>
      <c r="V58" s="82"/>
    </row>
    <row r="59" spans="1:24">
      <c r="A59" s="96" t="s">
        <v>113</v>
      </c>
      <c r="B59" s="96"/>
      <c r="C59" s="82"/>
      <c r="D59" s="82"/>
      <c r="E59" s="82"/>
      <c r="F59" s="82"/>
      <c r="G59" s="82"/>
      <c r="H59" s="82"/>
      <c r="I59" s="82"/>
      <c r="J59" s="82"/>
      <c r="K59" s="82"/>
      <c r="L59" s="82"/>
      <c r="M59" s="82"/>
      <c r="N59" s="82"/>
      <c r="O59" s="82"/>
      <c r="P59" s="82"/>
      <c r="Q59" s="82"/>
      <c r="R59" s="82"/>
      <c r="S59" s="82"/>
      <c r="T59" s="82"/>
      <c r="U59" s="82"/>
      <c r="V59" s="82"/>
    </row>
    <row r="60" spans="1:24">
      <c r="A60" s="82"/>
      <c r="B60" s="82"/>
      <c r="C60" s="82"/>
      <c r="D60" s="82"/>
      <c r="E60" s="82"/>
      <c r="F60" s="82"/>
      <c r="G60" s="82"/>
      <c r="H60" s="82"/>
      <c r="I60" s="82"/>
      <c r="J60" s="82"/>
      <c r="K60" s="82"/>
      <c r="L60" s="82"/>
      <c r="M60" s="82"/>
      <c r="N60" s="82"/>
      <c r="O60" s="82"/>
      <c r="P60" s="82"/>
      <c r="Q60" s="82"/>
      <c r="R60" s="82"/>
      <c r="S60" s="82"/>
      <c r="T60" s="82"/>
      <c r="U60" s="82"/>
      <c r="V60" s="82"/>
    </row>
    <row r="61" spans="1:24" ht="15.75" thickBot="1">
      <c r="A61" s="97"/>
      <c r="B61" s="97"/>
      <c r="C61" s="82"/>
      <c r="D61" s="82"/>
      <c r="E61" s="83" t="s">
        <v>12</v>
      </c>
      <c r="F61" s="83"/>
      <c r="G61" s="98" t="s">
        <v>13</v>
      </c>
      <c r="H61" s="83"/>
      <c r="I61" s="83" t="s">
        <v>14</v>
      </c>
      <c r="J61" s="83"/>
      <c r="K61" s="98" t="s">
        <v>15</v>
      </c>
      <c r="L61" s="83"/>
      <c r="M61" s="83" t="s">
        <v>16</v>
      </c>
      <c r="N61" s="83"/>
      <c r="O61" s="98" t="s">
        <v>17</v>
      </c>
      <c r="P61" s="83"/>
      <c r="Q61" s="74"/>
      <c r="R61" s="75" t="s">
        <v>18</v>
      </c>
      <c r="S61" s="78"/>
      <c r="T61" s="76" t="s">
        <v>19</v>
      </c>
      <c r="U61" s="78"/>
      <c r="V61" s="75" t="s">
        <v>20</v>
      </c>
      <c r="W61" s="77"/>
    </row>
    <row r="62" spans="1:24">
      <c r="A62" s="97"/>
      <c r="B62" s="97"/>
      <c r="C62" s="82"/>
      <c r="D62" s="82"/>
      <c r="E62" s="83"/>
      <c r="F62" s="83"/>
      <c r="G62" s="98"/>
      <c r="H62" s="83"/>
      <c r="I62" s="83"/>
      <c r="J62" s="83"/>
      <c r="K62" s="98"/>
      <c r="L62" s="83"/>
      <c r="M62" s="83"/>
      <c r="N62" s="83"/>
      <c r="O62" s="98"/>
      <c r="P62" s="83"/>
      <c r="Q62" s="123"/>
      <c r="R62" s="83"/>
      <c r="S62" s="83"/>
      <c r="T62" s="98"/>
      <c r="U62" s="83"/>
      <c r="V62" s="83"/>
      <c r="W62" s="23"/>
    </row>
    <row r="63" spans="1:24">
      <c r="A63" s="156" t="s">
        <v>114</v>
      </c>
      <c r="B63" s="204"/>
      <c r="C63" s="156"/>
      <c r="D63" s="82"/>
      <c r="E63" s="115">
        <v>414260</v>
      </c>
      <c r="F63" s="102"/>
      <c r="G63" s="115">
        <v>464581</v>
      </c>
      <c r="H63" s="92"/>
      <c r="I63" s="115">
        <v>388233</v>
      </c>
      <c r="J63" s="102"/>
      <c r="K63" s="115">
        <v>257284</v>
      </c>
      <c r="L63" s="90"/>
      <c r="M63" s="115">
        <v>363040</v>
      </c>
      <c r="N63" s="102"/>
      <c r="O63" s="115">
        <v>332976</v>
      </c>
      <c r="P63" s="102"/>
      <c r="Q63" s="125"/>
      <c r="R63" s="115">
        <v>423039</v>
      </c>
      <c r="S63" s="102"/>
      <c r="T63" s="114">
        <v>403915</v>
      </c>
      <c r="U63" s="92"/>
      <c r="V63" s="116">
        <f>(R63-T63)/T63*100</f>
        <v>4.7346595199485035</v>
      </c>
      <c r="W63" s="23"/>
    </row>
    <row r="64" spans="1:24">
      <c r="A64" s="156" t="s">
        <v>115</v>
      </c>
      <c r="B64" s="204"/>
      <c r="C64" s="156"/>
      <c r="D64" s="82"/>
      <c r="E64" s="115">
        <v>28436</v>
      </c>
      <c r="F64" s="102"/>
      <c r="G64" s="115">
        <v>25361</v>
      </c>
      <c r="H64" s="92"/>
      <c r="I64" s="115">
        <v>23661</v>
      </c>
      <c r="J64" s="102"/>
      <c r="K64" s="115">
        <v>25739</v>
      </c>
      <c r="L64" s="90"/>
      <c r="M64" s="115">
        <v>26914</v>
      </c>
      <c r="N64" s="102"/>
      <c r="O64" s="115">
        <v>20448</v>
      </c>
      <c r="P64" s="102"/>
      <c r="Q64" s="125"/>
      <c r="R64" s="115">
        <v>28528</v>
      </c>
      <c r="S64" s="102"/>
      <c r="T64" s="114">
        <v>29086</v>
      </c>
      <c r="U64" s="92"/>
      <c r="V64" s="118">
        <f t="shared" ref="V64:V71" si="2">(R64-T64)/T64*100</f>
        <v>-1.9184487382245752</v>
      </c>
      <c r="W64" s="23"/>
    </row>
    <row r="65" spans="1:24" s="140" customFormat="1">
      <c r="A65" s="119" t="s">
        <v>116</v>
      </c>
      <c r="B65" s="99"/>
      <c r="C65" s="119"/>
      <c r="D65" s="97"/>
      <c r="E65" s="121">
        <v>442696</v>
      </c>
      <c r="F65" s="100"/>
      <c r="G65" s="122">
        <v>489942</v>
      </c>
      <c r="H65" s="47"/>
      <c r="I65" s="121">
        <v>411894</v>
      </c>
      <c r="J65" s="100"/>
      <c r="K65" s="122">
        <v>283023</v>
      </c>
      <c r="L65" s="86"/>
      <c r="M65" s="121">
        <f>SUM(M63,M64)</f>
        <v>389954</v>
      </c>
      <c r="N65" s="100"/>
      <c r="O65" s="122">
        <f>SUM(O63,O64)</f>
        <v>353424</v>
      </c>
      <c r="P65" s="100"/>
      <c r="Q65" s="124"/>
      <c r="R65" s="121">
        <v>451567</v>
      </c>
      <c r="S65" s="100"/>
      <c r="T65" s="120">
        <v>433001</v>
      </c>
      <c r="U65" s="47"/>
      <c r="V65" s="338">
        <f t="shared" si="2"/>
        <v>4.2877499128177528</v>
      </c>
      <c r="W65" s="23"/>
      <c r="X65" s="139"/>
    </row>
    <row r="66" spans="1:24" s="140" customFormat="1">
      <c r="A66" s="99"/>
      <c r="B66" s="99"/>
      <c r="C66" s="99"/>
      <c r="D66" s="97"/>
      <c r="E66" s="47"/>
      <c r="F66" s="100"/>
      <c r="G66" s="92"/>
      <c r="H66" s="47"/>
      <c r="I66" s="47"/>
      <c r="J66" s="100"/>
      <c r="K66" s="92"/>
      <c r="L66" s="86"/>
      <c r="M66" s="47"/>
      <c r="N66" s="100"/>
      <c r="O66" s="92"/>
      <c r="P66" s="100"/>
      <c r="Q66" s="124"/>
      <c r="R66" s="47"/>
      <c r="S66" s="100"/>
      <c r="T66" s="45"/>
      <c r="U66" s="47"/>
      <c r="V66" s="336"/>
      <c r="W66" s="23"/>
      <c r="X66" s="139"/>
    </row>
    <row r="67" spans="1:24" s="140" customFormat="1">
      <c r="A67" s="119" t="s">
        <v>58</v>
      </c>
      <c r="B67" s="99"/>
      <c r="C67" s="119"/>
      <c r="D67" s="97"/>
      <c r="E67" s="121">
        <v>265</v>
      </c>
      <c r="F67" s="100"/>
      <c r="G67" s="122">
        <v>187</v>
      </c>
      <c r="H67" s="47"/>
      <c r="I67" s="121">
        <v>42</v>
      </c>
      <c r="J67" s="100"/>
      <c r="K67" s="122">
        <v>133</v>
      </c>
      <c r="L67" s="86"/>
      <c r="M67" s="121" t="s">
        <v>49</v>
      </c>
      <c r="N67" s="100"/>
      <c r="O67" s="122">
        <v>201</v>
      </c>
      <c r="P67" s="100"/>
      <c r="Q67" s="124"/>
      <c r="R67" s="121" t="s">
        <v>49</v>
      </c>
      <c r="S67" s="100"/>
      <c r="T67" s="120">
        <v>238</v>
      </c>
      <c r="U67" s="47"/>
      <c r="V67" s="337" t="s">
        <v>49</v>
      </c>
      <c r="W67" s="23"/>
      <c r="X67" s="139"/>
    </row>
    <row r="68" spans="1:24" s="140" customFormat="1">
      <c r="A68" s="99"/>
      <c r="B68" s="99"/>
      <c r="C68" s="97"/>
      <c r="D68" s="97"/>
      <c r="E68" s="47"/>
      <c r="F68" s="100"/>
      <c r="G68" s="92"/>
      <c r="H68" s="145"/>
      <c r="I68" s="47"/>
      <c r="J68" s="100"/>
      <c r="K68" s="92"/>
      <c r="L68" s="86"/>
      <c r="M68" s="47"/>
      <c r="N68" s="100"/>
      <c r="O68" s="92"/>
      <c r="P68" s="86"/>
      <c r="Q68" s="160"/>
      <c r="R68" s="47"/>
      <c r="S68" s="100"/>
      <c r="T68" s="45"/>
      <c r="U68" s="145"/>
      <c r="V68" s="336"/>
      <c r="W68" s="161"/>
    </row>
    <row r="69" spans="1:24" s="140" customFormat="1">
      <c r="A69" s="119" t="s">
        <v>117</v>
      </c>
      <c r="B69" s="99"/>
      <c r="C69" s="119"/>
      <c r="D69" s="97"/>
      <c r="E69" s="121">
        <v>597</v>
      </c>
      <c r="F69" s="100"/>
      <c r="G69" s="122" t="s">
        <v>49</v>
      </c>
      <c r="H69" s="47"/>
      <c r="I69" s="121">
        <v>587</v>
      </c>
      <c r="J69" s="100"/>
      <c r="K69" s="122" t="s">
        <v>49</v>
      </c>
      <c r="L69" s="86"/>
      <c r="M69" s="121">
        <v>514</v>
      </c>
      <c r="N69" s="100"/>
      <c r="O69" s="122" t="s">
        <v>49</v>
      </c>
      <c r="P69" s="100"/>
      <c r="Q69" s="124"/>
      <c r="R69" s="121">
        <v>496</v>
      </c>
      <c r="S69" s="100"/>
      <c r="T69" s="120">
        <v>883</v>
      </c>
      <c r="U69" s="47"/>
      <c r="V69" s="337">
        <f t="shared" si="2"/>
        <v>-43.827859569648922</v>
      </c>
      <c r="W69" s="23"/>
      <c r="X69" s="139"/>
    </row>
    <row r="70" spans="1:24" s="140" customFormat="1">
      <c r="A70" s="99"/>
      <c r="B70" s="99"/>
      <c r="C70" s="97"/>
      <c r="D70" s="97"/>
      <c r="E70" s="47"/>
      <c r="F70" s="100"/>
      <c r="G70" s="92"/>
      <c r="H70" s="145"/>
      <c r="I70" s="47"/>
      <c r="J70" s="100"/>
      <c r="K70" s="92"/>
      <c r="L70" s="90"/>
      <c r="M70" s="47"/>
      <c r="N70" s="100"/>
      <c r="O70" s="92"/>
      <c r="P70" s="90"/>
      <c r="Q70" s="171"/>
      <c r="R70" s="47"/>
      <c r="S70" s="100"/>
      <c r="T70" s="45"/>
      <c r="U70" s="145"/>
      <c r="V70" s="336"/>
      <c r="W70" s="161"/>
    </row>
    <row r="71" spans="1:24" s="140" customFormat="1" ht="26.25">
      <c r="A71" s="119" t="s">
        <v>118</v>
      </c>
      <c r="B71" s="99"/>
      <c r="C71" s="119"/>
      <c r="D71" s="97"/>
      <c r="E71" s="121">
        <v>443558</v>
      </c>
      <c r="F71" s="100"/>
      <c r="G71" s="122">
        <v>490129</v>
      </c>
      <c r="H71" s="47"/>
      <c r="I71" s="121">
        <v>412523</v>
      </c>
      <c r="J71" s="100"/>
      <c r="K71" s="122">
        <v>283156</v>
      </c>
      <c r="L71" s="86"/>
      <c r="M71" s="121">
        <f>SUM(M63,M64,M69)</f>
        <v>390468</v>
      </c>
      <c r="N71" s="100"/>
      <c r="O71" s="122">
        <f>SUM(O63,O64,O67)</f>
        <v>353625</v>
      </c>
      <c r="P71" s="100"/>
      <c r="Q71" s="124"/>
      <c r="R71" s="121">
        <v>452063</v>
      </c>
      <c r="S71" s="100"/>
      <c r="T71" s="120">
        <v>434122</v>
      </c>
      <c r="U71" s="47"/>
      <c r="V71" s="337">
        <f t="shared" si="2"/>
        <v>4.1327092384168509</v>
      </c>
      <c r="W71" s="23"/>
      <c r="X71" s="139"/>
    </row>
    <row r="72" spans="1:24">
      <c r="H72" s="145"/>
      <c r="Q72" s="172"/>
      <c r="R72" s="173"/>
      <c r="S72" s="173"/>
      <c r="T72" s="173"/>
      <c r="U72" s="173"/>
      <c r="V72" s="173"/>
      <c r="W72" s="130"/>
    </row>
    <row r="73" spans="1:24">
      <c r="A73" s="143" t="s">
        <v>119</v>
      </c>
      <c r="B73" s="143"/>
    </row>
    <row r="74" spans="1:24">
      <c r="I74" s="94"/>
    </row>
    <row r="75" spans="1:24">
      <c r="R75" s="94"/>
    </row>
    <row r="76" spans="1:24">
      <c r="R76" s="94"/>
    </row>
    <row r="78" spans="1:24">
      <c r="R78" s="94"/>
    </row>
  </sheetData>
  <phoneticPr fontId="31" type="noConversion"/>
  <conditionalFormatting sqref="L39 L56 A39:F39 A56:G56 P56:Q56">
    <cfRule type="cellIs" dxfId="39" priority="37" operator="notEqual">
      <formula>0</formula>
    </cfRule>
  </conditionalFormatting>
  <conditionalFormatting sqref="E39:F39">
    <cfRule type="cellIs" dxfId="38" priority="33" operator="notEqual">
      <formula>0</formula>
    </cfRule>
  </conditionalFormatting>
  <conditionalFormatting sqref="E56:G56">
    <cfRule type="cellIs" dxfId="37" priority="31" operator="notEqual">
      <formula>0</formula>
    </cfRule>
  </conditionalFormatting>
  <conditionalFormatting sqref="R56:T56">
    <cfRule type="cellIs" dxfId="36" priority="22" operator="notEqual">
      <formula>0</formula>
    </cfRule>
  </conditionalFormatting>
  <conditionalFormatting sqref="H39 H56">
    <cfRule type="cellIs" dxfId="35" priority="27" operator="notEqual">
      <formula>0</formula>
    </cfRule>
  </conditionalFormatting>
  <conditionalFormatting sqref="G39">
    <cfRule type="cellIs" dxfId="34" priority="26" operator="notEqual">
      <formula>0</formula>
    </cfRule>
  </conditionalFormatting>
  <conditionalFormatting sqref="G39">
    <cfRule type="cellIs" dxfId="33" priority="25" operator="notEqual">
      <formula>0</formula>
    </cfRule>
  </conditionalFormatting>
  <conditionalFormatting sqref="R39:S39 R56:T56">
    <cfRule type="cellIs" dxfId="32" priority="24" operator="notEqual">
      <formula>0</formula>
    </cfRule>
  </conditionalFormatting>
  <conditionalFormatting sqref="R39:S39 V39">
    <cfRule type="cellIs" dxfId="31" priority="23" operator="notEqual">
      <formula>0</formula>
    </cfRule>
  </conditionalFormatting>
  <conditionalFormatting sqref="V56">
    <cfRule type="cellIs" dxfId="30" priority="21" operator="notEqual">
      <formula>0</formula>
    </cfRule>
  </conditionalFormatting>
  <conditionalFormatting sqref="U39 U56">
    <cfRule type="cellIs" dxfId="29" priority="20" operator="notEqual">
      <formula>0</formula>
    </cfRule>
  </conditionalFormatting>
  <conditionalFormatting sqref="K39">
    <cfRule type="cellIs" dxfId="28" priority="10" operator="notEqual">
      <formula>0</formula>
    </cfRule>
  </conditionalFormatting>
  <conditionalFormatting sqref="I39:J39 I56:K56">
    <cfRule type="cellIs" dxfId="27" priority="16" operator="notEqual">
      <formula>0</formula>
    </cfRule>
  </conditionalFormatting>
  <conditionalFormatting sqref="I39:J39">
    <cfRule type="cellIs" dxfId="26" priority="15" operator="notEqual">
      <formula>0</formula>
    </cfRule>
  </conditionalFormatting>
  <conditionalFormatting sqref="I56:K56">
    <cfRule type="cellIs" dxfId="25" priority="14" operator="notEqual">
      <formula>0</formula>
    </cfRule>
  </conditionalFormatting>
  <conditionalFormatting sqref="P39:Q39">
    <cfRule type="cellIs" dxfId="24" priority="9" operator="notEqual">
      <formula>0</formula>
    </cfRule>
  </conditionalFormatting>
  <conditionalFormatting sqref="M39:N39 M56:O56">
    <cfRule type="cellIs" dxfId="23" priority="7" operator="notEqual">
      <formula>0</formula>
    </cfRule>
  </conditionalFormatting>
  <conditionalFormatting sqref="M39:N39">
    <cfRule type="cellIs" dxfId="22" priority="6" operator="notEqual">
      <formula>0</formula>
    </cfRule>
  </conditionalFormatting>
  <conditionalFormatting sqref="M56:O56">
    <cfRule type="cellIs" dxfId="21" priority="5" operator="notEqual">
      <formula>0</formula>
    </cfRule>
  </conditionalFormatting>
  <conditionalFormatting sqref="O39">
    <cfRule type="cellIs" dxfId="20" priority="3" operator="notEqual">
      <formula>0</formula>
    </cfRule>
  </conditionalFormatting>
  <conditionalFormatting sqref="T39">
    <cfRule type="cellIs" dxfId="19" priority="1" operator="notEqual">
      <formula>0</formula>
    </cfRule>
  </conditionalFormatting>
  <pageMargins left="0.31496062992125984" right="0.11811023622047245" top="0.15748031496062992" bottom="0.15748031496062992" header="0.31496062992125984" footer="0.31496062992125984"/>
  <pageSetup orientation="landscape" r:id="rId1"/>
  <customProperties>
    <customPr name="_pios_id" r:id="rId2"/>
    <customPr name="EpmWorksheetKeyString_GUID" r:id="rId3"/>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75"/>
  <sheetViews>
    <sheetView showGridLines="0" zoomScale="75" zoomScaleNormal="75" workbookViewId="0">
      <selection activeCell="I1" sqref="I1"/>
    </sheetView>
  </sheetViews>
  <sheetFormatPr defaultColWidth="11.5703125" defaultRowHeight="15"/>
  <cols>
    <col min="1" max="1" width="40.7109375" customWidth="1"/>
    <col min="2" max="2" width="1.7109375" customWidth="1"/>
    <col min="3" max="3" width="15.7109375" customWidth="1"/>
    <col min="4" max="4" width="1.7109375" customWidth="1"/>
    <col min="5" max="5" width="15.7109375" customWidth="1"/>
    <col min="6" max="6" width="5.7109375" customWidth="1"/>
    <col min="7" max="7" width="15.7109375" customWidth="1"/>
    <col min="8" max="8" width="1.7109375" customWidth="1"/>
    <col min="9" max="9" width="15.7109375" customWidth="1"/>
    <col min="10" max="10" width="5.7109375" customWidth="1"/>
    <col min="11" max="11" width="15.7109375" customWidth="1"/>
    <col min="12" max="12" width="1.7109375" customWidth="1"/>
    <col min="13" max="13" width="15.7109375" customWidth="1"/>
    <col min="14" max="14" width="5.7109375" style="97" customWidth="1"/>
    <col min="15" max="15" width="1.7109375" style="97" customWidth="1"/>
    <col min="16" max="16" width="15.7109375" customWidth="1"/>
    <col min="17" max="17" width="1.7109375" customWidth="1"/>
    <col min="18" max="18" width="15.7109375" customWidth="1"/>
    <col min="19" max="19" width="1.7109375" customWidth="1"/>
    <col min="20" max="20" width="12.7109375" customWidth="1"/>
    <col min="21" max="21" width="1.7109375" customWidth="1"/>
    <col min="22" max="22" width="12" bestFit="1" customWidth="1"/>
    <col min="23" max="23" width="13.5703125" bestFit="1" customWidth="1"/>
  </cols>
  <sheetData>
    <row r="1" spans="1:23">
      <c r="A1" s="96" t="s">
        <v>120</v>
      </c>
      <c r="B1" s="97"/>
      <c r="C1" s="97"/>
      <c r="D1" s="97"/>
      <c r="E1" s="82"/>
      <c r="F1" s="97"/>
      <c r="G1" s="97"/>
      <c r="H1" s="97"/>
      <c r="I1" s="82"/>
      <c r="K1" s="97"/>
      <c r="L1" s="97"/>
      <c r="M1" s="97"/>
      <c r="P1" s="97"/>
      <c r="Q1" s="97"/>
      <c r="R1" s="82"/>
      <c r="S1" s="97"/>
      <c r="T1" s="97"/>
      <c r="U1" s="97"/>
    </row>
    <row r="2" spans="1:23">
      <c r="A2" s="182"/>
      <c r="B2" s="97"/>
      <c r="C2" s="97"/>
      <c r="D2" s="97"/>
      <c r="E2" s="82"/>
      <c r="F2" s="97"/>
      <c r="G2" s="97"/>
      <c r="H2" s="97"/>
      <c r="I2" s="82"/>
      <c r="K2" s="97"/>
      <c r="L2" s="97"/>
      <c r="M2" s="97"/>
      <c r="P2" s="97"/>
      <c r="Q2" s="97"/>
      <c r="R2" s="82"/>
      <c r="S2" s="97"/>
      <c r="T2" s="97"/>
      <c r="U2" s="97"/>
    </row>
    <row r="3" spans="1:23" ht="15.75" thickBot="1">
      <c r="A3" s="97"/>
      <c r="B3" s="82"/>
      <c r="C3" s="53" t="s">
        <v>12</v>
      </c>
      <c r="D3" s="21"/>
      <c r="E3" s="54" t="s">
        <v>13</v>
      </c>
      <c r="F3" s="21"/>
      <c r="G3" s="53" t="s">
        <v>14</v>
      </c>
      <c r="H3" s="21"/>
      <c r="I3" s="54" t="s">
        <v>15</v>
      </c>
      <c r="J3" s="21"/>
      <c r="K3" s="53" t="s">
        <v>16</v>
      </c>
      <c r="L3" s="21"/>
      <c r="M3" s="54" t="s">
        <v>17</v>
      </c>
      <c r="N3" s="21"/>
      <c r="O3" s="74"/>
      <c r="P3" s="75" t="s">
        <v>18</v>
      </c>
      <c r="Q3" s="78"/>
      <c r="R3" s="76" t="s">
        <v>19</v>
      </c>
      <c r="S3" s="78"/>
      <c r="T3" s="75" t="s">
        <v>20</v>
      </c>
      <c r="U3" s="195"/>
    </row>
    <row r="4" spans="1:23">
      <c r="A4" s="97"/>
      <c r="B4" s="82"/>
      <c r="C4" s="83"/>
      <c r="D4" s="83"/>
      <c r="E4" s="98"/>
      <c r="F4" s="83"/>
      <c r="G4" s="83"/>
      <c r="H4" s="83"/>
      <c r="I4" s="98"/>
      <c r="K4" s="83"/>
      <c r="L4" s="83"/>
      <c r="M4" s="98"/>
      <c r="O4" s="186"/>
      <c r="P4" s="83"/>
      <c r="Q4" s="83"/>
      <c r="R4" s="98"/>
      <c r="S4" s="83"/>
      <c r="T4" s="83"/>
      <c r="U4" s="187"/>
    </row>
    <row r="5" spans="1:23">
      <c r="A5" s="176" t="s">
        <v>121</v>
      </c>
      <c r="B5" s="82"/>
      <c r="C5" s="28">
        <v>155356</v>
      </c>
      <c r="D5" s="100"/>
      <c r="E5" s="110">
        <v>197065</v>
      </c>
      <c r="F5" s="47"/>
      <c r="G5" s="28">
        <v>144267</v>
      </c>
      <c r="H5" s="100"/>
      <c r="I5" s="110">
        <v>141355</v>
      </c>
      <c r="J5" s="86"/>
      <c r="K5" s="28">
        <v>176761</v>
      </c>
      <c r="L5" s="100"/>
      <c r="M5" s="110">
        <v>125373</v>
      </c>
      <c r="N5" s="100"/>
      <c r="O5" s="124"/>
      <c r="P5" s="28">
        <v>182982</v>
      </c>
      <c r="Q5" s="100"/>
      <c r="R5" s="24">
        <v>155313</v>
      </c>
      <c r="S5" s="47"/>
      <c r="T5" s="111">
        <f>(P5-R5)/R5*100</f>
        <v>17.814992949720889</v>
      </c>
      <c r="U5" s="23"/>
      <c r="V5" s="94"/>
    </row>
    <row r="6" spans="1:23">
      <c r="A6" s="177" t="s">
        <v>122</v>
      </c>
      <c r="B6" s="82"/>
      <c r="C6" s="113">
        <v>51845</v>
      </c>
      <c r="D6" s="102"/>
      <c r="E6" s="113">
        <v>56716</v>
      </c>
      <c r="F6" s="92"/>
      <c r="G6" s="113">
        <v>49903</v>
      </c>
      <c r="H6" s="102"/>
      <c r="I6" s="113">
        <v>39116</v>
      </c>
      <c r="J6" s="90"/>
      <c r="K6" s="113">
        <v>60565</v>
      </c>
      <c r="L6" s="102"/>
      <c r="M6" s="113">
        <v>38051</v>
      </c>
      <c r="N6" s="102"/>
      <c r="O6" s="125"/>
      <c r="P6" s="113">
        <v>61331</v>
      </c>
      <c r="Q6" s="102"/>
      <c r="R6" s="112">
        <v>54213</v>
      </c>
      <c r="S6" s="92"/>
      <c r="T6" s="111">
        <f t="shared" ref="T6:T10" si="0">(P6-R6)/R6*100</f>
        <v>13.129692140261561</v>
      </c>
      <c r="U6" s="23"/>
    </row>
    <row r="7" spans="1:23">
      <c r="A7" s="176" t="s">
        <v>123</v>
      </c>
      <c r="B7" s="82"/>
      <c r="C7" s="28">
        <v>159020</v>
      </c>
      <c r="D7" s="100"/>
      <c r="E7" s="110">
        <v>211621</v>
      </c>
      <c r="F7" s="47"/>
      <c r="G7" s="28">
        <v>178018</v>
      </c>
      <c r="H7" s="100"/>
      <c r="I7" s="110">
        <v>145080</v>
      </c>
      <c r="J7" s="86"/>
      <c r="K7" s="28">
        <v>147448</v>
      </c>
      <c r="L7" s="100"/>
      <c r="M7" s="110">
        <v>137793</v>
      </c>
      <c r="N7" s="100"/>
      <c r="O7" s="124"/>
      <c r="P7" s="28">
        <v>137315</v>
      </c>
      <c r="Q7" s="100"/>
      <c r="R7" s="24">
        <v>162735</v>
      </c>
      <c r="S7" s="47"/>
      <c r="T7" s="111">
        <f t="shared" si="0"/>
        <v>-15.620487295296034</v>
      </c>
      <c r="U7" s="23"/>
      <c r="V7" s="94"/>
    </row>
    <row r="8" spans="1:23">
      <c r="A8" s="176" t="s">
        <v>124</v>
      </c>
      <c r="B8" s="82"/>
      <c r="C8" s="28">
        <v>50016</v>
      </c>
      <c r="D8" s="100"/>
      <c r="E8" s="110">
        <v>67728</v>
      </c>
      <c r="F8" s="47"/>
      <c r="G8" s="28">
        <v>51000</v>
      </c>
      <c r="H8" s="100"/>
      <c r="I8" s="110">
        <v>41616</v>
      </c>
      <c r="J8" s="86"/>
      <c r="K8" s="28">
        <v>55534</v>
      </c>
      <c r="L8" s="100"/>
      <c r="M8" s="110">
        <v>33557</v>
      </c>
      <c r="N8" s="100"/>
      <c r="O8" s="124"/>
      <c r="P8" s="28">
        <v>54668</v>
      </c>
      <c r="Q8" s="100"/>
      <c r="R8" s="24">
        <v>37019</v>
      </c>
      <c r="S8" s="47"/>
      <c r="T8" s="111">
        <f t="shared" si="0"/>
        <v>47.67551797725492</v>
      </c>
      <c r="U8" s="23"/>
    </row>
    <row r="9" spans="1:23" ht="14.45" customHeight="1">
      <c r="A9" s="185" t="s">
        <v>125</v>
      </c>
      <c r="B9" s="97"/>
      <c r="C9" s="46">
        <v>42369</v>
      </c>
      <c r="D9" s="136"/>
      <c r="E9" s="46">
        <v>44888</v>
      </c>
      <c r="F9" s="136"/>
      <c r="G9" s="46">
        <v>41403</v>
      </c>
      <c r="H9" s="136"/>
      <c r="I9" s="92">
        <v>39969</v>
      </c>
      <c r="K9" s="46">
        <v>46620</v>
      </c>
      <c r="L9" s="136"/>
      <c r="M9" s="92">
        <v>37668</v>
      </c>
      <c r="O9" s="186"/>
      <c r="P9" s="92">
        <v>46859</v>
      </c>
      <c r="Q9" s="102"/>
      <c r="R9" s="92">
        <v>35759</v>
      </c>
      <c r="S9" s="136"/>
      <c r="T9" s="111">
        <f t="shared" si="0"/>
        <v>31.041136497105626</v>
      </c>
      <c r="U9" s="188"/>
      <c r="W9" s="94"/>
    </row>
    <row r="10" spans="1:23">
      <c r="A10" s="180" t="s">
        <v>126</v>
      </c>
      <c r="B10" s="82"/>
      <c r="C10" s="121">
        <v>406761</v>
      </c>
      <c r="D10" s="100"/>
      <c r="E10" s="122">
        <v>521302</v>
      </c>
      <c r="F10" s="47"/>
      <c r="G10" s="121">
        <v>414688</v>
      </c>
      <c r="H10" s="100"/>
      <c r="I10" s="122">
        <v>368020</v>
      </c>
      <c r="J10" s="86"/>
      <c r="K10" s="121">
        <v>426363</v>
      </c>
      <c r="L10" s="100"/>
      <c r="M10" s="122">
        <v>334391</v>
      </c>
      <c r="N10" s="100"/>
      <c r="O10" s="124"/>
      <c r="P10" s="121">
        <v>421824</v>
      </c>
      <c r="Q10" s="100"/>
      <c r="R10" s="120">
        <v>390826</v>
      </c>
      <c r="S10" s="47"/>
      <c r="T10" s="111">
        <f t="shared" si="0"/>
        <v>7.9314068153091153</v>
      </c>
      <c r="U10" s="23"/>
    </row>
    <row r="11" spans="1:23" ht="14.45" customHeight="1">
      <c r="A11" s="183"/>
      <c r="B11" s="97"/>
      <c r="C11" s="45"/>
      <c r="D11" s="145"/>
      <c r="E11" s="46"/>
      <c r="F11" s="145"/>
      <c r="G11" s="45"/>
      <c r="H11" s="145"/>
      <c r="I11" s="46"/>
      <c r="K11" s="45"/>
      <c r="L11" s="145"/>
      <c r="M11" s="46"/>
      <c r="O11" s="189"/>
      <c r="P11" s="28"/>
      <c r="Q11" s="190"/>
      <c r="R11" s="110"/>
      <c r="S11" s="191"/>
      <c r="T11" s="192"/>
      <c r="U11" s="193"/>
    </row>
    <row r="12" spans="1:23" ht="14.45" customHeight="1">
      <c r="A12" s="92"/>
      <c r="B12" s="92"/>
      <c r="C12" s="45"/>
      <c r="D12" s="394"/>
      <c r="E12" s="394"/>
      <c r="F12" s="394"/>
      <c r="G12" s="45"/>
      <c r="H12" s="394"/>
      <c r="I12" s="394"/>
      <c r="J12" s="394"/>
      <c r="K12" s="45"/>
      <c r="L12" s="394"/>
      <c r="M12" s="394"/>
      <c r="N12" s="394"/>
      <c r="O12" s="394"/>
      <c r="P12" s="394"/>
      <c r="Q12" s="394"/>
      <c r="R12" s="394"/>
      <c r="S12" s="145"/>
      <c r="T12" s="181"/>
      <c r="U12" s="181"/>
      <c r="W12" s="94"/>
    </row>
    <row r="13" spans="1:23" ht="14.45" customHeight="1">
      <c r="A13" s="182"/>
      <c r="B13" s="97"/>
      <c r="C13" s="97"/>
      <c r="D13" s="97"/>
      <c r="E13" s="82"/>
      <c r="F13" s="97"/>
      <c r="G13" s="97"/>
      <c r="H13" s="97"/>
      <c r="I13" s="82"/>
      <c r="K13" s="97"/>
      <c r="L13" s="97"/>
      <c r="M13" s="82"/>
      <c r="P13" s="97"/>
      <c r="Q13" s="97"/>
      <c r="R13" s="82"/>
      <c r="S13" s="97"/>
      <c r="T13" s="97"/>
      <c r="U13" s="97"/>
      <c r="W13" s="94"/>
    </row>
    <row r="14" spans="1:23" ht="14.45" customHeight="1">
      <c r="A14" s="96" t="s">
        <v>127</v>
      </c>
      <c r="B14" s="82"/>
      <c r="C14" s="82"/>
      <c r="D14" s="82"/>
      <c r="E14" s="82"/>
      <c r="F14" s="82"/>
      <c r="G14" s="82"/>
      <c r="H14" s="82"/>
      <c r="I14" s="82"/>
      <c r="K14" s="82"/>
      <c r="L14" s="82"/>
      <c r="M14" s="82"/>
      <c r="P14" s="82"/>
      <c r="Q14" s="82"/>
      <c r="R14" s="82"/>
      <c r="S14" s="82"/>
      <c r="T14" s="82"/>
      <c r="U14" s="82"/>
    </row>
    <row r="15" spans="1:23">
      <c r="A15" s="182"/>
      <c r="B15" s="82"/>
      <c r="C15" s="82"/>
      <c r="D15" s="82"/>
      <c r="E15" s="82"/>
      <c r="F15" s="82"/>
      <c r="G15" s="82"/>
      <c r="H15" s="82"/>
      <c r="I15" s="82"/>
      <c r="K15" s="82"/>
      <c r="L15" s="82"/>
      <c r="M15" s="82"/>
      <c r="P15" s="82"/>
      <c r="Q15" s="82"/>
      <c r="R15" s="82"/>
      <c r="S15" s="82"/>
      <c r="T15" s="82"/>
      <c r="U15" s="82"/>
    </row>
    <row r="16" spans="1:23" ht="14.45" customHeight="1" thickBot="1">
      <c r="A16" s="97"/>
      <c r="B16" s="82"/>
      <c r="C16" s="53" t="s">
        <v>12</v>
      </c>
      <c r="D16" s="21"/>
      <c r="E16" s="54" t="s">
        <v>13</v>
      </c>
      <c r="F16" s="21"/>
      <c r="G16" s="53" t="s">
        <v>14</v>
      </c>
      <c r="H16" s="21"/>
      <c r="I16" s="54" t="s">
        <v>15</v>
      </c>
      <c r="J16" s="21"/>
      <c r="K16" s="53" t="s">
        <v>16</v>
      </c>
      <c r="L16" s="21"/>
      <c r="M16" s="54" t="s">
        <v>17</v>
      </c>
      <c r="O16" s="199"/>
      <c r="P16" s="200" t="s">
        <v>18</v>
      </c>
      <c r="Q16" s="200"/>
      <c r="R16" s="201" t="s">
        <v>19</v>
      </c>
      <c r="S16" s="200"/>
      <c r="T16" s="200" t="s">
        <v>20</v>
      </c>
      <c r="U16" s="202"/>
    </row>
    <row r="17" spans="1:24" ht="14.45" customHeight="1">
      <c r="A17" s="97"/>
      <c r="B17" s="82"/>
      <c r="C17" s="83"/>
      <c r="D17" s="83"/>
      <c r="E17" s="98"/>
      <c r="F17" s="83"/>
      <c r="G17" s="83"/>
      <c r="H17" s="83"/>
      <c r="I17" s="98"/>
      <c r="K17" s="83"/>
      <c r="L17" s="83"/>
      <c r="M17" s="98"/>
      <c r="O17" s="186"/>
      <c r="P17" s="83"/>
      <c r="Q17" s="83"/>
      <c r="R17" s="98"/>
      <c r="S17" s="83"/>
      <c r="T17" s="83"/>
      <c r="U17" s="187"/>
    </row>
    <row r="18" spans="1:24">
      <c r="A18" s="176" t="s">
        <v>121</v>
      </c>
      <c r="B18" s="82"/>
      <c r="C18" s="28">
        <v>153198</v>
      </c>
      <c r="D18" s="100"/>
      <c r="E18" s="110">
        <v>196263</v>
      </c>
      <c r="F18" s="47"/>
      <c r="G18" s="28">
        <v>142734</v>
      </c>
      <c r="H18" s="100"/>
      <c r="I18" s="110">
        <v>140622</v>
      </c>
      <c r="J18" s="86"/>
      <c r="K18" s="28">
        <v>175158</v>
      </c>
      <c r="L18" s="100"/>
      <c r="M18" s="110">
        <v>124838</v>
      </c>
      <c r="N18" s="100"/>
      <c r="O18" s="124"/>
      <c r="P18" s="28">
        <v>181001</v>
      </c>
      <c r="Q18" s="100"/>
      <c r="R18" s="24">
        <v>153408</v>
      </c>
      <c r="S18" s="47"/>
      <c r="T18" s="111">
        <f>(P18-R18)/R18*100</f>
        <v>17.986676053400082</v>
      </c>
      <c r="U18" s="23"/>
    </row>
    <row r="19" spans="1:24">
      <c r="A19" s="194" t="s">
        <v>36</v>
      </c>
      <c r="B19" s="82"/>
      <c r="C19" s="115">
        <v>51282</v>
      </c>
      <c r="D19" s="102"/>
      <c r="E19" s="115">
        <v>56508</v>
      </c>
      <c r="F19" s="92"/>
      <c r="G19" s="115">
        <v>49507</v>
      </c>
      <c r="H19" s="102"/>
      <c r="I19" s="115">
        <v>38945</v>
      </c>
      <c r="J19" s="90"/>
      <c r="K19" s="115">
        <v>60135</v>
      </c>
      <c r="L19" s="102"/>
      <c r="M19" s="115">
        <v>37907</v>
      </c>
      <c r="N19" s="102"/>
      <c r="O19" s="125"/>
      <c r="P19" s="115">
        <v>60811</v>
      </c>
      <c r="Q19" s="102"/>
      <c r="R19" s="114">
        <v>53754</v>
      </c>
      <c r="S19" s="92"/>
      <c r="T19" s="111">
        <f t="shared" ref="T19:T33" si="1">(P19-R19)/R19*100</f>
        <v>13.128325333928636</v>
      </c>
      <c r="U19" s="23"/>
    </row>
    <row r="20" spans="1:24">
      <c r="A20" s="194" t="s">
        <v>128</v>
      </c>
      <c r="B20" s="82"/>
      <c r="C20" s="115">
        <v>26613</v>
      </c>
      <c r="D20" s="102"/>
      <c r="E20" s="115">
        <v>38444</v>
      </c>
      <c r="F20" s="92"/>
      <c r="G20" s="115">
        <v>26255</v>
      </c>
      <c r="H20" s="102"/>
      <c r="I20" s="115">
        <v>28275</v>
      </c>
      <c r="J20" s="90"/>
      <c r="K20" s="115">
        <v>30124</v>
      </c>
      <c r="L20" s="102"/>
      <c r="M20" s="115">
        <v>21852</v>
      </c>
      <c r="N20" s="102"/>
      <c r="O20" s="125"/>
      <c r="P20" s="115">
        <v>32636</v>
      </c>
      <c r="Q20" s="102"/>
      <c r="R20" s="114">
        <v>27201</v>
      </c>
      <c r="S20" s="92"/>
      <c r="T20" s="111">
        <f t="shared" si="1"/>
        <v>19.980883055770008</v>
      </c>
      <c r="U20" s="23"/>
    </row>
    <row r="21" spans="1:24">
      <c r="A21" s="194" t="s">
        <v>129</v>
      </c>
      <c r="B21" s="82"/>
      <c r="C21" s="115">
        <v>13268</v>
      </c>
      <c r="D21" s="102"/>
      <c r="E21" s="115">
        <v>18883</v>
      </c>
      <c r="F21" s="92"/>
      <c r="G21" s="115">
        <v>12882</v>
      </c>
      <c r="H21" s="102"/>
      <c r="I21" s="115">
        <v>10985</v>
      </c>
      <c r="J21" s="90"/>
      <c r="K21" s="115">
        <v>16449</v>
      </c>
      <c r="L21" s="102"/>
      <c r="M21" s="115">
        <v>8741</v>
      </c>
      <c r="N21" s="102"/>
      <c r="O21" s="125"/>
      <c r="P21" s="115">
        <v>16915</v>
      </c>
      <c r="Q21" s="102"/>
      <c r="R21" s="114">
        <v>13290</v>
      </c>
      <c r="S21" s="92"/>
      <c r="T21" s="111">
        <f t="shared" si="1"/>
        <v>27.276147479307749</v>
      </c>
      <c r="U21" s="23"/>
    </row>
    <row r="22" spans="1:24">
      <c r="A22" s="194" t="s">
        <v>130</v>
      </c>
      <c r="B22" s="82"/>
      <c r="C22" s="115">
        <v>11482</v>
      </c>
      <c r="D22" s="102"/>
      <c r="E22" s="115">
        <v>16369</v>
      </c>
      <c r="F22" s="92"/>
      <c r="G22" s="115">
        <v>9872</v>
      </c>
      <c r="H22" s="102"/>
      <c r="I22" s="115">
        <v>11032</v>
      </c>
      <c r="J22" s="90"/>
      <c r="K22" s="115">
        <v>13056</v>
      </c>
      <c r="L22" s="102"/>
      <c r="M22" s="115">
        <v>11390</v>
      </c>
      <c r="N22" s="102"/>
      <c r="O22" s="125"/>
      <c r="P22" s="115">
        <v>11859</v>
      </c>
      <c r="Q22" s="102"/>
      <c r="R22" s="114">
        <v>9688</v>
      </c>
      <c r="S22" s="92"/>
      <c r="T22" s="111">
        <f t="shared" si="1"/>
        <v>22.40916597853014</v>
      </c>
      <c r="U22" s="23"/>
    </row>
    <row r="23" spans="1:24">
      <c r="A23" s="194" t="s">
        <v>131</v>
      </c>
      <c r="B23" s="82"/>
      <c r="C23" s="115">
        <v>10394</v>
      </c>
      <c r="D23" s="102"/>
      <c r="E23" s="115">
        <v>11882</v>
      </c>
      <c r="F23" s="92"/>
      <c r="G23" s="115">
        <v>8630</v>
      </c>
      <c r="H23" s="102"/>
      <c r="I23" s="115">
        <v>6633</v>
      </c>
      <c r="J23" s="90"/>
      <c r="K23" s="115">
        <v>9667</v>
      </c>
      <c r="L23" s="102"/>
      <c r="M23" s="115">
        <v>7849</v>
      </c>
      <c r="N23" s="102"/>
      <c r="O23" s="125"/>
      <c r="P23" s="115">
        <v>9836</v>
      </c>
      <c r="Q23" s="102"/>
      <c r="R23" s="114">
        <v>6554</v>
      </c>
      <c r="S23" s="92"/>
      <c r="T23" s="111">
        <f t="shared" si="1"/>
        <v>50.076289288983823</v>
      </c>
      <c r="U23" s="23"/>
    </row>
    <row r="24" spans="1:24">
      <c r="A24" s="194" t="s">
        <v>132</v>
      </c>
      <c r="B24" s="82"/>
      <c r="C24" s="115">
        <v>6681</v>
      </c>
      <c r="D24" s="102"/>
      <c r="E24" s="115">
        <v>9312</v>
      </c>
      <c r="F24" s="92"/>
      <c r="G24" s="115">
        <v>5361</v>
      </c>
      <c r="H24" s="102"/>
      <c r="I24" s="115">
        <v>6951</v>
      </c>
      <c r="J24" s="90"/>
      <c r="K24" s="115">
        <v>7533</v>
      </c>
      <c r="L24" s="102"/>
      <c r="M24" s="115">
        <v>6238</v>
      </c>
      <c r="N24" s="102"/>
      <c r="O24" s="125"/>
      <c r="P24" s="115">
        <v>8076</v>
      </c>
      <c r="Q24" s="102"/>
      <c r="R24" s="114">
        <v>6931</v>
      </c>
      <c r="S24" s="92"/>
      <c r="T24" s="111">
        <f t="shared" si="1"/>
        <v>16.519982686481029</v>
      </c>
      <c r="U24" s="23"/>
    </row>
    <row r="25" spans="1:24">
      <c r="A25" s="176" t="s">
        <v>123</v>
      </c>
      <c r="B25" s="82"/>
      <c r="C25" s="28">
        <v>157937</v>
      </c>
      <c r="D25" s="100"/>
      <c r="E25" s="110">
        <v>211363</v>
      </c>
      <c r="F25" s="47"/>
      <c r="G25" s="28">
        <v>176677</v>
      </c>
      <c r="H25" s="100"/>
      <c r="I25" s="110">
        <v>144879</v>
      </c>
      <c r="J25" s="86"/>
      <c r="K25" s="28">
        <v>146313</v>
      </c>
      <c r="L25" s="100"/>
      <c r="M25" s="110">
        <v>137661</v>
      </c>
      <c r="N25" s="100"/>
      <c r="O25" s="124"/>
      <c r="P25" s="28">
        <v>136416</v>
      </c>
      <c r="Q25" s="100"/>
      <c r="R25" s="24">
        <v>161621</v>
      </c>
      <c r="S25" s="47"/>
      <c r="T25" s="111">
        <f t="shared" si="1"/>
        <v>-15.595126870889302</v>
      </c>
      <c r="U25" s="23"/>
    </row>
    <row r="26" spans="1:24">
      <c r="A26" s="184" t="s">
        <v>133</v>
      </c>
      <c r="B26" s="82"/>
      <c r="C26" s="46">
        <v>148043</v>
      </c>
      <c r="D26" s="145"/>
      <c r="E26" s="46">
        <v>188192</v>
      </c>
      <c r="F26" s="145"/>
      <c r="G26" s="46">
        <v>164649</v>
      </c>
      <c r="H26" s="145"/>
      <c r="I26" s="92">
        <v>125176</v>
      </c>
      <c r="K26" s="46">
        <v>136496</v>
      </c>
      <c r="L26" s="145"/>
      <c r="M26" s="92">
        <v>122136</v>
      </c>
      <c r="O26" s="186"/>
      <c r="P26" s="92">
        <v>123673</v>
      </c>
      <c r="Q26" s="100"/>
      <c r="R26" s="92">
        <v>148180</v>
      </c>
      <c r="S26" s="145"/>
      <c r="T26" s="111">
        <f t="shared" si="1"/>
        <v>-16.538669186124981</v>
      </c>
      <c r="U26" s="196"/>
      <c r="W26" s="109"/>
      <c r="X26" s="94"/>
    </row>
    <row r="27" spans="1:24">
      <c r="A27" s="178" t="s">
        <v>134</v>
      </c>
      <c r="B27" s="82"/>
      <c r="C27" s="115">
        <v>5478</v>
      </c>
      <c r="D27" s="102"/>
      <c r="E27" s="115">
        <v>6587</v>
      </c>
      <c r="F27" s="92"/>
      <c r="G27" s="115">
        <v>5224</v>
      </c>
      <c r="H27" s="102"/>
      <c r="I27" s="115">
        <v>5761</v>
      </c>
      <c r="J27" s="90"/>
      <c r="K27" s="115">
        <v>5603</v>
      </c>
      <c r="L27" s="102"/>
      <c r="M27" s="115">
        <v>3904</v>
      </c>
      <c r="N27" s="102"/>
      <c r="O27" s="125"/>
      <c r="P27" s="115">
        <v>6568</v>
      </c>
      <c r="Q27" s="102"/>
      <c r="R27" s="114">
        <v>4404</v>
      </c>
      <c r="S27" s="92"/>
      <c r="T27" s="111">
        <f t="shared" si="1"/>
        <v>49.137148047229786</v>
      </c>
      <c r="U27" s="23"/>
    </row>
    <row r="28" spans="1:24">
      <c r="A28" s="176" t="s">
        <v>124</v>
      </c>
      <c r="B28" s="82"/>
      <c r="C28" s="28">
        <v>48049</v>
      </c>
      <c r="D28" s="100"/>
      <c r="E28" s="110">
        <v>66995</v>
      </c>
      <c r="F28" s="47"/>
      <c r="G28" s="28">
        <v>49267</v>
      </c>
      <c r="H28" s="100"/>
      <c r="I28" s="110">
        <v>41019</v>
      </c>
      <c r="J28" s="86"/>
      <c r="K28" s="28">
        <v>54054</v>
      </c>
      <c r="L28" s="100"/>
      <c r="M28" s="110">
        <v>33184</v>
      </c>
      <c r="N28" s="100"/>
      <c r="O28" s="124"/>
      <c r="P28" s="28">
        <v>52763</v>
      </c>
      <c r="Q28" s="100"/>
      <c r="R28" s="24">
        <v>35505</v>
      </c>
      <c r="S28" s="47"/>
      <c r="T28" s="111">
        <f t="shared" si="1"/>
        <v>48.60723841712435</v>
      </c>
      <c r="U28" s="23"/>
    </row>
    <row r="29" spans="1:24">
      <c r="A29" s="178" t="s">
        <v>135</v>
      </c>
      <c r="B29" s="82"/>
      <c r="C29" s="115">
        <v>8128</v>
      </c>
      <c r="D29" s="102"/>
      <c r="E29" s="115">
        <v>10626</v>
      </c>
      <c r="F29" s="92"/>
      <c r="G29" s="115">
        <v>6687</v>
      </c>
      <c r="H29" s="102"/>
      <c r="I29" s="115">
        <v>6619</v>
      </c>
      <c r="J29" s="90"/>
      <c r="K29" s="115">
        <v>7597</v>
      </c>
      <c r="L29" s="102"/>
      <c r="M29" s="115">
        <v>5125</v>
      </c>
      <c r="N29" s="102"/>
      <c r="O29" s="125"/>
      <c r="P29" s="115">
        <v>6107</v>
      </c>
      <c r="Q29" s="102"/>
      <c r="R29" s="114">
        <v>6725</v>
      </c>
      <c r="S29" s="92"/>
      <c r="T29" s="111">
        <f t="shared" si="1"/>
        <v>-9.1895910780669148</v>
      </c>
      <c r="U29" s="23"/>
    </row>
    <row r="30" spans="1:24">
      <c r="A30" s="178" t="s">
        <v>136</v>
      </c>
      <c r="B30" s="82"/>
      <c r="C30" s="115">
        <v>2646</v>
      </c>
      <c r="D30" s="102"/>
      <c r="E30" s="115">
        <v>2883</v>
      </c>
      <c r="F30" s="92"/>
      <c r="G30" s="115">
        <v>2263</v>
      </c>
      <c r="H30" s="102"/>
      <c r="I30" s="115">
        <v>2305</v>
      </c>
      <c r="J30" s="90"/>
      <c r="K30" s="115">
        <v>2519</v>
      </c>
      <c r="L30" s="102"/>
      <c r="M30" s="115">
        <v>1461</v>
      </c>
      <c r="N30" s="102"/>
      <c r="O30" s="125"/>
      <c r="P30" s="115">
        <v>3204</v>
      </c>
      <c r="Q30" s="102"/>
      <c r="R30" s="114">
        <v>2477</v>
      </c>
      <c r="S30" s="92"/>
      <c r="T30" s="111">
        <f t="shared" si="1"/>
        <v>29.350020185708519</v>
      </c>
      <c r="U30" s="23"/>
    </row>
    <row r="31" spans="1:24">
      <c r="A31" s="178" t="s">
        <v>137</v>
      </c>
      <c r="B31" s="82"/>
      <c r="C31" s="115">
        <v>918</v>
      </c>
      <c r="D31" s="102"/>
      <c r="E31" s="115">
        <v>1376</v>
      </c>
      <c r="F31" s="92"/>
      <c r="G31" s="115">
        <v>1777</v>
      </c>
      <c r="H31" s="102"/>
      <c r="I31" s="115">
        <v>1915</v>
      </c>
      <c r="J31" s="90"/>
      <c r="K31" s="115">
        <v>1850</v>
      </c>
      <c r="L31" s="102"/>
      <c r="M31" s="115">
        <v>1368</v>
      </c>
      <c r="N31" s="102"/>
      <c r="O31" s="125"/>
      <c r="P31" s="115">
        <v>1363</v>
      </c>
      <c r="Q31" s="102"/>
      <c r="R31" s="114">
        <v>1042</v>
      </c>
      <c r="S31" s="92"/>
      <c r="T31" s="111">
        <f t="shared" si="1"/>
        <v>30.806142034548945</v>
      </c>
      <c r="U31" s="23"/>
    </row>
    <row r="32" spans="1:24">
      <c r="A32" s="178" t="s">
        <v>125</v>
      </c>
      <c r="B32" s="82"/>
      <c r="C32" s="115">
        <v>23661</v>
      </c>
      <c r="D32" s="102"/>
      <c r="E32" s="115">
        <v>22760</v>
      </c>
      <c r="F32" s="92"/>
      <c r="G32" s="115">
        <v>23801</v>
      </c>
      <c r="H32" s="102"/>
      <c r="I32" s="115">
        <v>22836</v>
      </c>
      <c r="J32" s="90"/>
      <c r="K32" s="115">
        <v>27608</v>
      </c>
      <c r="L32" s="102"/>
      <c r="M32" s="115">
        <v>25334</v>
      </c>
      <c r="N32" s="102"/>
      <c r="O32" s="125"/>
      <c r="P32" s="115">
        <v>28262</v>
      </c>
      <c r="Q32" s="102"/>
      <c r="R32" s="114">
        <v>19902</v>
      </c>
      <c r="S32" s="92"/>
      <c r="T32" s="111">
        <f t="shared" si="1"/>
        <v>42.005828559943723</v>
      </c>
      <c r="U32" s="23"/>
    </row>
    <row r="33" spans="1:23">
      <c r="A33" s="180" t="s">
        <v>126</v>
      </c>
      <c r="B33" s="82"/>
      <c r="C33" s="121">
        <v>400015</v>
      </c>
      <c r="D33" s="100"/>
      <c r="E33" s="122">
        <v>518853</v>
      </c>
      <c r="F33" s="47"/>
      <c r="G33" s="121">
        <v>408430</v>
      </c>
      <c r="H33" s="100"/>
      <c r="I33" s="122">
        <v>365956</v>
      </c>
      <c r="J33" s="86"/>
      <c r="K33" s="121">
        <v>420702</v>
      </c>
      <c r="L33" s="100"/>
      <c r="M33" s="122">
        <v>332875</v>
      </c>
      <c r="N33" s="100"/>
      <c r="O33" s="124"/>
      <c r="P33" s="121">
        <v>415684</v>
      </c>
      <c r="Q33" s="100"/>
      <c r="R33" s="120">
        <v>385084</v>
      </c>
      <c r="S33" s="47"/>
      <c r="T33" s="111">
        <f t="shared" si="1"/>
        <v>7.946318205897934</v>
      </c>
      <c r="U33" s="23"/>
    </row>
    <row r="34" spans="1:23">
      <c r="A34" s="183"/>
      <c r="B34" s="82"/>
      <c r="C34" s="45"/>
      <c r="D34" s="145"/>
      <c r="E34" s="46"/>
      <c r="F34" s="145"/>
      <c r="G34" s="45"/>
      <c r="H34" s="145"/>
      <c r="I34" s="46"/>
      <c r="K34" s="45"/>
      <c r="L34" s="145"/>
      <c r="M34" s="46"/>
      <c r="O34" s="189"/>
      <c r="P34" s="28"/>
      <c r="Q34" s="190"/>
      <c r="R34" s="110"/>
      <c r="S34" s="191"/>
      <c r="T34" s="197"/>
      <c r="U34" s="198"/>
    </row>
    <row r="35" spans="1:23">
      <c r="A35" s="183"/>
      <c r="B35" s="82"/>
      <c r="C35" s="97"/>
      <c r="D35" s="145"/>
      <c r="E35" s="46"/>
      <c r="F35" s="145"/>
      <c r="G35" s="46"/>
      <c r="H35" s="46"/>
      <c r="I35" s="46"/>
      <c r="K35" s="408"/>
      <c r="L35" s="409"/>
      <c r="M35" s="409"/>
      <c r="N35" s="409"/>
      <c r="O35" s="409"/>
      <c r="P35" s="409"/>
      <c r="Q35" s="100"/>
      <c r="R35" s="410"/>
      <c r="S35" s="145"/>
      <c r="T35" s="86"/>
      <c r="U35" s="86"/>
    </row>
    <row r="36" spans="1:23">
      <c r="A36" s="183"/>
      <c r="B36" s="82"/>
      <c r="C36" s="97"/>
      <c r="D36" s="46"/>
      <c r="E36" s="46"/>
      <c r="F36" s="145"/>
      <c r="G36" s="97"/>
      <c r="H36" s="46"/>
      <c r="I36" s="46"/>
      <c r="K36" s="97"/>
      <c r="L36" s="46"/>
      <c r="M36" s="46"/>
      <c r="P36" s="405"/>
      <c r="Q36" s="406"/>
      <c r="R36" s="407"/>
      <c r="S36" s="145"/>
      <c r="T36" s="86"/>
      <c r="U36" s="86"/>
    </row>
    <row r="37" spans="1:23">
      <c r="A37" s="96" t="s">
        <v>138</v>
      </c>
      <c r="B37" s="97"/>
      <c r="C37" s="97"/>
      <c r="D37" s="97"/>
      <c r="E37" s="82"/>
      <c r="F37" s="97"/>
      <c r="G37" s="97"/>
      <c r="H37" s="97"/>
      <c r="I37" s="82"/>
      <c r="K37" s="97"/>
      <c r="L37" s="97"/>
      <c r="M37" s="82"/>
      <c r="P37" s="97"/>
      <c r="Q37" s="97"/>
      <c r="R37" s="82"/>
      <c r="S37" s="97"/>
      <c r="T37" s="86"/>
      <c r="U37" s="86"/>
    </row>
    <row r="38" spans="1:23">
      <c r="A38" s="182"/>
      <c r="B38" s="97"/>
      <c r="C38" s="97"/>
      <c r="D38" s="97"/>
      <c r="E38" s="82"/>
      <c r="F38" s="97"/>
      <c r="G38" s="97"/>
      <c r="H38" s="97"/>
      <c r="I38" s="82"/>
      <c r="K38" s="97"/>
      <c r="L38" s="97"/>
      <c r="M38" s="82"/>
      <c r="P38" s="97"/>
      <c r="Q38" s="97"/>
      <c r="R38" s="82"/>
      <c r="S38" s="97"/>
      <c r="T38" s="86"/>
      <c r="U38" s="86"/>
    </row>
    <row r="39" spans="1:23" ht="15.75" thickBot="1">
      <c r="A39" s="97"/>
      <c r="B39" s="82"/>
      <c r="C39" s="53" t="s">
        <v>12</v>
      </c>
      <c r="D39" s="21"/>
      <c r="E39" s="54" t="s">
        <v>13</v>
      </c>
      <c r="F39" s="21"/>
      <c r="G39" s="53" t="s">
        <v>14</v>
      </c>
      <c r="H39" s="21"/>
      <c r="I39" s="54" t="s">
        <v>15</v>
      </c>
      <c r="J39" s="21"/>
      <c r="K39" s="53" t="s">
        <v>16</v>
      </c>
      <c r="L39" s="21"/>
      <c r="M39" s="54" t="s">
        <v>17</v>
      </c>
      <c r="N39" s="21"/>
      <c r="O39" s="74"/>
      <c r="P39" s="75" t="s">
        <v>18</v>
      </c>
      <c r="Q39" s="78"/>
      <c r="R39" s="76" t="s">
        <v>19</v>
      </c>
      <c r="S39" s="78"/>
      <c r="T39" s="75" t="s">
        <v>20</v>
      </c>
      <c r="U39" s="195"/>
    </row>
    <row r="40" spans="1:23">
      <c r="A40" s="97"/>
      <c r="B40" s="82"/>
      <c r="C40" s="83"/>
      <c r="D40" s="83"/>
      <c r="E40" s="98"/>
      <c r="F40" s="83"/>
      <c r="G40" s="83"/>
      <c r="H40" s="83"/>
      <c r="I40" s="98"/>
      <c r="K40" s="83"/>
      <c r="L40" s="83"/>
      <c r="M40" s="98"/>
      <c r="O40" s="186"/>
      <c r="P40" s="83"/>
      <c r="Q40" s="83"/>
      <c r="R40" s="98"/>
      <c r="S40" s="83"/>
      <c r="T40" s="83"/>
      <c r="U40" s="187"/>
    </row>
    <row r="41" spans="1:23">
      <c r="A41" s="176" t="s">
        <v>121</v>
      </c>
      <c r="B41" s="82"/>
      <c r="C41" s="28">
        <v>927</v>
      </c>
      <c r="D41" s="100"/>
      <c r="E41" s="110">
        <v>802</v>
      </c>
      <c r="F41" s="47"/>
      <c r="G41" s="28">
        <v>609</v>
      </c>
      <c r="H41" s="100"/>
      <c r="I41" s="110">
        <v>733</v>
      </c>
      <c r="J41" s="86"/>
      <c r="K41" s="28">
        <v>574</v>
      </c>
      <c r="L41" s="100"/>
      <c r="M41" s="110">
        <v>535</v>
      </c>
      <c r="N41" s="100"/>
      <c r="O41" s="124"/>
      <c r="P41" s="28">
        <v>992</v>
      </c>
      <c r="Q41" s="100"/>
      <c r="R41" s="24">
        <v>849</v>
      </c>
      <c r="S41" s="47"/>
      <c r="T41" s="111">
        <f>(P41-R41)/R41*100</f>
        <v>16.843345111896348</v>
      </c>
      <c r="U41" s="23"/>
    </row>
    <row r="42" spans="1:23">
      <c r="A42" s="203" t="s">
        <v>36</v>
      </c>
      <c r="B42" s="82"/>
      <c r="C42" s="113">
        <v>243</v>
      </c>
      <c r="D42" s="102"/>
      <c r="E42" s="113">
        <v>208</v>
      </c>
      <c r="F42" s="92"/>
      <c r="G42" s="113">
        <v>184</v>
      </c>
      <c r="H42" s="102"/>
      <c r="I42" s="113">
        <v>171</v>
      </c>
      <c r="J42" s="90"/>
      <c r="K42" s="113">
        <v>156</v>
      </c>
      <c r="L42" s="102"/>
      <c r="M42" s="113">
        <v>144</v>
      </c>
      <c r="N42" s="102"/>
      <c r="O42" s="125"/>
      <c r="P42" s="113">
        <v>248</v>
      </c>
      <c r="Q42" s="102"/>
      <c r="R42" s="112">
        <v>225</v>
      </c>
      <c r="S42" s="92"/>
      <c r="T42" s="111">
        <f t="shared" ref="T42:T46" si="2">(P42-R42)/R42*100</f>
        <v>10.222222222222223</v>
      </c>
      <c r="U42" s="23"/>
    </row>
    <row r="43" spans="1:23">
      <c r="A43" s="176" t="s">
        <v>123</v>
      </c>
      <c r="B43" s="82"/>
      <c r="C43" s="28">
        <v>223</v>
      </c>
      <c r="D43" s="100"/>
      <c r="E43" s="110">
        <v>258</v>
      </c>
      <c r="F43" s="47"/>
      <c r="G43" s="28">
        <v>269</v>
      </c>
      <c r="H43" s="100"/>
      <c r="I43" s="110">
        <v>201</v>
      </c>
      <c r="J43" s="86"/>
      <c r="K43" s="28">
        <v>173</v>
      </c>
      <c r="L43" s="100"/>
      <c r="M43" s="110">
        <v>132</v>
      </c>
      <c r="N43" s="100"/>
      <c r="O43" s="124"/>
      <c r="P43" s="28">
        <v>233</v>
      </c>
      <c r="Q43" s="100"/>
      <c r="R43" s="24">
        <v>353</v>
      </c>
      <c r="S43" s="47"/>
      <c r="T43" s="111">
        <f t="shared" si="2"/>
        <v>-33.994334277620396</v>
      </c>
      <c r="U43" s="23"/>
    </row>
    <row r="44" spans="1:23">
      <c r="A44" s="176" t="s">
        <v>124</v>
      </c>
      <c r="B44" s="82"/>
      <c r="C44" s="28">
        <v>796</v>
      </c>
      <c r="D44" s="100"/>
      <c r="E44" s="110">
        <v>733</v>
      </c>
      <c r="F44" s="47"/>
      <c r="G44" s="28">
        <v>736</v>
      </c>
      <c r="H44" s="100"/>
      <c r="I44" s="110">
        <v>597</v>
      </c>
      <c r="J44" s="86"/>
      <c r="K44" s="28">
        <v>464</v>
      </c>
      <c r="L44" s="100"/>
      <c r="M44" s="110">
        <v>373</v>
      </c>
      <c r="N44" s="100"/>
      <c r="O44" s="124"/>
      <c r="P44" s="28">
        <v>805</v>
      </c>
      <c r="Q44" s="100"/>
      <c r="R44" s="24">
        <v>725</v>
      </c>
      <c r="S44" s="47"/>
      <c r="T44" s="111">
        <f t="shared" si="2"/>
        <v>11.03448275862069</v>
      </c>
      <c r="U44" s="23"/>
    </row>
    <row r="45" spans="1:23" ht="14.45" customHeight="1">
      <c r="A45" s="185" t="s">
        <v>125</v>
      </c>
      <c r="B45" s="97"/>
      <c r="C45" s="46">
        <v>605</v>
      </c>
      <c r="D45" s="136"/>
      <c r="E45" s="46">
        <v>637</v>
      </c>
      <c r="F45" s="136"/>
      <c r="G45" s="46">
        <v>726</v>
      </c>
      <c r="H45" s="136"/>
      <c r="I45" s="92">
        <v>519</v>
      </c>
      <c r="K45" s="46">
        <v>592</v>
      </c>
      <c r="L45" s="136"/>
      <c r="M45" s="92">
        <v>463</v>
      </c>
      <c r="O45" s="186"/>
      <c r="P45" s="92">
        <v>593</v>
      </c>
      <c r="Q45" s="102"/>
      <c r="R45" s="92">
        <v>612</v>
      </c>
      <c r="S45" s="136"/>
      <c r="T45" s="111">
        <f t="shared" si="2"/>
        <v>-3.1045751633986929</v>
      </c>
      <c r="U45" s="188"/>
      <c r="W45" s="94"/>
    </row>
    <row r="46" spans="1:23">
      <c r="A46" s="180" t="s">
        <v>126</v>
      </c>
      <c r="B46" s="82"/>
      <c r="C46" s="121">
        <v>2551</v>
      </c>
      <c r="D46" s="100"/>
      <c r="E46" s="122">
        <v>2430</v>
      </c>
      <c r="F46" s="47"/>
      <c r="G46" s="121">
        <v>2340</v>
      </c>
      <c r="H46" s="100"/>
      <c r="I46" s="122">
        <v>2050</v>
      </c>
      <c r="J46" s="86"/>
      <c r="K46" s="121">
        <v>1803</v>
      </c>
      <c r="L46" s="100"/>
      <c r="M46" s="122">
        <v>1503</v>
      </c>
      <c r="N46" s="100"/>
      <c r="O46" s="124"/>
      <c r="P46" s="121">
        <v>2623</v>
      </c>
      <c r="Q46" s="100"/>
      <c r="R46" s="120">
        <v>2539</v>
      </c>
      <c r="S46" s="47"/>
      <c r="T46" s="111">
        <f t="shared" si="2"/>
        <v>3.3083891295785741</v>
      </c>
      <c r="U46" s="23"/>
    </row>
    <row r="47" spans="1:23" ht="14.45" customHeight="1">
      <c r="A47" s="183"/>
      <c r="B47" s="97"/>
      <c r="C47" s="45"/>
      <c r="D47" s="394"/>
      <c r="E47" s="394"/>
      <c r="F47" s="394"/>
      <c r="G47" s="45"/>
      <c r="H47" s="394"/>
      <c r="I47" s="394"/>
      <c r="J47" s="394"/>
      <c r="K47" s="45"/>
      <c r="L47" s="394"/>
      <c r="M47" s="394"/>
      <c r="N47" s="394"/>
      <c r="O47" s="394">
        <f>O41+O43+O44+O45</f>
        <v>0</v>
      </c>
      <c r="P47" s="394"/>
      <c r="Q47" s="394"/>
      <c r="R47" s="394"/>
      <c r="S47" s="394">
        <f>S41+S43+S44+S45</f>
        <v>0</v>
      </c>
      <c r="T47" s="394"/>
      <c r="U47" s="394">
        <f>U41+U43+U44+U45</f>
        <v>0</v>
      </c>
    </row>
    <row r="48" spans="1:23">
      <c r="A48" s="183"/>
      <c r="B48" s="97"/>
      <c r="C48" s="45"/>
      <c r="D48" s="145"/>
      <c r="E48" s="46"/>
      <c r="F48" s="145"/>
      <c r="G48" s="45"/>
      <c r="H48" s="145"/>
      <c r="I48" s="46"/>
      <c r="K48" s="45"/>
      <c r="L48" s="145"/>
      <c r="M48" s="46"/>
      <c r="P48" s="47"/>
      <c r="Q48" s="100"/>
      <c r="R48" s="92"/>
      <c r="S48" s="145"/>
      <c r="T48" s="86"/>
      <c r="U48" s="86"/>
    </row>
    <row r="49" spans="1:23">
      <c r="A49" s="183"/>
      <c r="B49" s="82"/>
      <c r="C49" s="45"/>
      <c r="D49" s="145"/>
      <c r="E49" s="46"/>
      <c r="F49" s="145"/>
      <c r="G49" s="45"/>
      <c r="H49" s="145"/>
      <c r="I49" s="46"/>
      <c r="K49" s="45"/>
      <c r="L49" s="145"/>
      <c r="M49" s="46"/>
      <c r="P49" s="47"/>
      <c r="Q49" s="100"/>
      <c r="R49" s="92"/>
      <c r="S49" s="145"/>
      <c r="T49" s="86"/>
      <c r="U49" s="86"/>
    </row>
    <row r="50" spans="1:23" ht="16.5">
      <c r="A50" s="96" t="s">
        <v>139</v>
      </c>
      <c r="B50" s="97"/>
      <c r="C50" s="97"/>
      <c r="D50" s="97"/>
      <c r="E50" s="82"/>
      <c r="F50" s="97"/>
      <c r="G50" s="97"/>
      <c r="H50" s="97"/>
      <c r="I50" s="82"/>
      <c r="K50" s="97"/>
      <c r="L50" s="97"/>
      <c r="M50" s="82"/>
      <c r="P50" s="97"/>
      <c r="Q50" s="97"/>
      <c r="R50" s="82"/>
      <c r="S50" s="97"/>
      <c r="T50" s="86"/>
      <c r="U50" s="86"/>
    </row>
    <row r="51" spans="1:23">
      <c r="A51" s="182"/>
      <c r="B51" s="97"/>
      <c r="C51" s="97"/>
      <c r="D51" s="97"/>
      <c r="E51" s="82"/>
      <c r="F51" s="97"/>
      <c r="G51" s="97"/>
      <c r="H51" s="97"/>
      <c r="I51" s="82"/>
      <c r="K51" s="97"/>
      <c r="L51" s="97"/>
      <c r="M51" s="82"/>
      <c r="P51" s="97"/>
      <c r="Q51" s="97"/>
      <c r="R51" s="82"/>
      <c r="S51" s="97"/>
      <c r="T51" s="86"/>
      <c r="U51" s="86"/>
    </row>
    <row r="52" spans="1:23" ht="15.75" thickBot="1">
      <c r="A52" s="97"/>
      <c r="B52" s="82"/>
      <c r="C52" s="53" t="s">
        <v>12</v>
      </c>
      <c r="D52" s="21"/>
      <c r="E52" s="54" t="s">
        <v>13</v>
      </c>
      <c r="F52" s="21"/>
      <c r="G52" s="53" t="s">
        <v>14</v>
      </c>
      <c r="H52" s="21"/>
      <c r="I52" s="54" t="s">
        <v>15</v>
      </c>
      <c r="J52" s="21"/>
      <c r="K52" s="53" t="s">
        <v>16</v>
      </c>
      <c r="L52" s="21"/>
      <c r="M52" s="54" t="s">
        <v>17</v>
      </c>
      <c r="N52" s="21"/>
      <c r="O52" s="74"/>
      <c r="P52" s="75" t="s">
        <v>18</v>
      </c>
      <c r="Q52" s="78"/>
      <c r="R52" s="76" t="s">
        <v>19</v>
      </c>
      <c r="S52" s="78"/>
      <c r="T52" s="75" t="s">
        <v>20</v>
      </c>
      <c r="U52" s="195"/>
    </row>
    <row r="53" spans="1:23">
      <c r="A53" s="97"/>
      <c r="B53" s="82"/>
      <c r="C53" s="83"/>
      <c r="D53" s="83"/>
      <c r="E53" s="98"/>
      <c r="F53" s="83"/>
      <c r="G53" s="83"/>
      <c r="H53" s="83"/>
      <c r="I53" s="98"/>
      <c r="K53" s="83"/>
      <c r="L53" s="83"/>
      <c r="M53" s="98"/>
      <c r="O53" s="186"/>
      <c r="P53" s="83"/>
      <c r="Q53" s="83"/>
      <c r="R53" s="98"/>
      <c r="S53" s="83"/>
      <c r="T53" s="83"/>
      <c r="U53" s="187"/>
    </row>
    <row r="54" spans="1:23">
      <c r="A54" s="176" t="s">
        <v>121</v>
      </c>
      <c r="B54" s="82"/>
      <c r="C54" s="28">
        <v>1231</v>
      </c>
      <c r="D54" s="100"/>
      <c r="E54" s="110" t="s">
        <v>49</v>
      </c>
      <c r="F54" s="47"/>
      <c r="G54" s="28">
        <v>924</v>
      </c>
      <c r="H54" s="100"/>
      <c r="I54" s="110" t="s">
        <v>49</v>
      </c>
      <c r="J54" s="86"/>
      <c r="K54" s="28">
        <v>1029</v>
      </c>
      <c r="L54" s="100"/>
      <c r="M54" s="110" t="s">
        <v>49</v>
      </c>
      <c r="N54" s="100"/>
      <c r="O54" s="124"/>
      <c r="P54" s="28">
        <v>989</v>
      </c>
      <c r="Q54" s="100"/>
      <c r="R54" s="397">
        <v>1056</v>
      </c>
      <c r="S54" s="47"/>
      <c r="T54" s="111">
        <f>(P54-R54)/R54*100</f>
        <v>-6.3446969696969697</v>
      </c>
      <c r="U54" s="23"/>
    </row>
    <row r="55" spans="1:23">
      <c r="A55" s="203" t="s">
        <v>122</v>
      </c>
      <c r="B55" s="82"/>
      <c r="C55" s="113">
        <v>320</v>
      </c>
      <c r="D55" s="102"/>
      <c r="E55" s="113" t="s">
        <v>49</v>
      </c>
      <c r="F55" s="92"/>
      <c r="G55" s="113">
        <v>212</v>
      </c>
      <c r="H55" s="102"/>
      <c r="I55" s="113" t="s">
        <v>49</v>
      </c>
      <c r="J55" s="90"/>
      <c r="K55" s="113">
        <v>274</v>
      </c>
      <c r="L55" s="102"/>
      <c r="M55" s="113" t="s">
        <v>49</v>
      </c>
      <c r="N55" s="102"/>
      <c r="O55" s="125"/>
      <c r="P55" s="113">
        <v>272</v>
      </c>
      <c r="Q55" s="102"/>
      <c r="R55" s="398">
        <v>234</v>
      </c>
      <c r="S55" s="92"/>
      <c r="T55" s="111">
        <f t="shared" ref="T55:T59" si="3">(P55-R55)/R55*100</f>
        <v>16.239316239316238</v>
      </c>
      <c r="U55" s="23"/>
    </row>
    <row r="56" spans="1:23">
      <c r="A56" s="176" t="s">
        <v>123</v>
      </c>
      <c r="B56" s="82"/>
      <c r="C56" s="28">
        <v>860</v>
      </c>
      <c r="D56" s="100"/>
      <c r="E56" s="110" t="s">
        <v>49</v>
      </c>
      <c r="F56" s="47"/>
      <c r="G56" s="28">
        <v>1072</v>
      </c>
      <c r="H56" s="100"/>
      <c r="I56" s="110" t="s">
        <v>49</v>
      </c>
      <c r="J56" s="86"/>
      <c r="K56" s="28">
        <v>962</v>
      </c>
      <c r="L56" s="100"/>
      <c r="M56" s="110" t="s">
        <v>49</v>
      </c>
      <c r="N56" s="100"/>
      <c r="O56" s="124"/>
      <c r="P56" s="28">
        <v>666</v>
      </c>
      <c r="Q56" s="100"/>
      <c r="R56" s="24">
        <v>761</v>
      </c>
      <c r="S56" s="47"/>
      <c r="T56" s="111">
        <f t="shared" si="3"/>
        <v>-12.483574244415244</v>
      </c>
      <c r="U56" s="23"/>
    </row>
    <row r="57" spans="1:23">
      <c r="A57" s="176" t="s">
        <v>124</v>
      </c>
      <c r="B57" s="82"/>
      <c r="C57" s="28">
        <v>1171</v>
      </c>
      <c r="D57" s="100"/>
      <c r="E57" s="110" t="s">
        <v>49</v>
      </c>
      <c r="F57" s="47"/>
      <c r="G57" s="28">
        <v>997</v>
      </c>
      <c r="H57" s="100"/>
      <c r="I57" s="110" t="s">
        <v>49</v>
      </c>
      <c r="J57" s="86"/>
      <c r="K57" s="28">
        <v>1016</v>
      </c>
      <c r="L57" s="100"/>
      <c r="M57" s="110" t="s">
        <v>49</v>
      </c>
      <c r="N57" s="100"/>
      <c r="O57" s="124"/>
      <c r="P57" s="28">
        <v>1100</v>
      </c>
      <c r="Q57" s="100"/>
      <c r="R57" s="24">
        <v>789</v>
      </c>
      <c r="S57" s="47"/>
      <c r="T57" s="111">
        <f t="shared" si="3"/>
        <v>39.416983523447399</v>
      </c>
      <c r="U57" s="23"/>
    </row>
    <row r="58" spans="1:23" ht="14.45" customHeight="1">
      <c r="A58" s="185" t="s">
        <v>125</v>
      </c>
      <c r="B58" s="97"/>
      <c r="C58" s="46">
        <v>933</v>
      </c>
      <c r="D58" s="136"/>
      <c r="E58" s="46">
        <v>19</v>
      </c>
      <c r="F58" s="136"/>
      <c r="G58" s="46">
        <v>925</v>
      </c>
      <c r="H58" s="136"/>
      <c r="I58" s="92">
        <v>14</v>
      </c>
      <c r="K58" s="46">
        <v>851</v>
      </c>
      <c r="L58" s="136"/>
      <c r="M58" s="92">
        <v>13</v>
      </c>
      <c r="O58" s="186"/>
      <c r="P58" s="92">
        <v>762</v>
      </c>
      <c r="Q58" s="102"/>
      <c r="R58" s="92">
        <v>597</v>
      </c>
      <c r="S58" s="136"/>
      <c r="T58" s="111">
        <f t="shared" si="3"/>
        <v>27.638190954773869</v>
      </c>
      <c r="U58" s="188"/>
      <c r="W58" s="94"/>
    </row>
    <row r="59" spans="1:23">
      <c r="A59" s="180" t="s">
        <v>126</v>
      </c>
      <c r="B59" s="82"/>
      <c r="C59" s="121">
        <v>4195</v>
      </c>
      <c r="D59" s="100"/>
      <c r="E59" s="122">
        <v>19</v>
      </c>
      <c r="F59" s="47"/>
      <c r="G59" s="121">
        <v>3918</v>
      </c>
      <c r="H59" s="100"/>
      <c r="I59" s="122">
        <v>14</v>
      </c>
      <c r="J59" s="86"/>
      <c r="K59" s="121">
        <v>3858</v>
      </c>
      <c r="L59" s="100"/>
      <c r="M59" s="122">
        <v>13</v>
      </c>
      <c r="N59" s="100"/>
      <c r="O59" s="124"/>
      <c r="P59" s="121">
        <v>3517</v>
      </c>
      <c r="Q59" s="100"/>
      <c r="R59" s="120">
        <v>3203</v>
      </c>
      <c r="S59" s="47"/>
      <c r="T59" s="111">
        <f t="shared" si="3"/>
        <v>9.8033093974399002</v>
      </c>
      <c r="U59" s="23"/>
    </row>
    <row r="60" spans="1:23" ht="14.45" customHeight="1">
      <c r="A60" s="183"/>
      <c r="B60" s="97"/>
      <c r="C60" s="45"/>
      <c r="D60" s="145"/>
      <c r="E60" s="46"/>
      <c r="F60" s="145"/>
      <c r="G60" s="45"/>
      <c r="H60" s="145"/>
      <c r="I60" s="46"/>
      <c r="K60" s="45"/>
      <c r="L60" s="145"/>
      <c r="M60" s="46"/>
      <c r="O60" s="189"/>
      <c r="P60" s="395"/>
      <c r="Q60" s="190"/>
      <c r="R60" s="396"/>
      <c r="S60" s="191"/>
      <c r="T60" s="192"/>
      <c r="U60" s="193"/>
    </row>
    <row r="61" spans="1:23">
      <c r="A61" s="106" t="s">
        <v>140</v>
      </c>
      <c r="T61" s="86"/>
      <c r="U61" s="86"/>
    </row>
    <row r="62" spans="1:23">
      <c r="T62" s="86"/>
      <c r="U62" s="86"/>
    </row>
    <row r="63" spans="1:23">
      <c r="A63" s="96" t="s">
        <v>141</v>
      </c>
      <c r="B63" s="97"/>
      <c r="C63" s="82"/>
      <c r="D63" s="97"/>
      <c r="E63" s="82"/>
      <c r="F63" s="97"/>
      <c r="G63" s="82"/>
      <c r="H63" s="97"/>
      <c r="I63" s="82"/>
      <c r="K63" s="82"/>
      <c r="L63" s="97"/>
      <c r="M63" s="82"/>
      <c r="P63" s="97"/>
      <c r="Q63" s="97"/>
      <c r="R63" s="82"/>
      <c r="S63" s="97"/>
      <c r="T63" s="86"/>
      <c r="U63" s="86"/>
    </row>
    <row r="64" spans="1:23">
      <c r="A64" s="182"/>
      <c r="B64" s="97"/>
      <c r="C64" s="82"/>
      <c r="D64" s="97"/>
      <c r="E64" s="82"/>
      <c r="F64" s="97"/>
      <c r="G64" s="82"/>
      <c r="H64" s="97"/>
      <c r="I64" s="82"/>
      <c r="K64" s="82"/>
      <c r="L64" s="97"/>
      <c r="M64" s="82"/>
      <c r="P64" s="97"/>
      <c r="Q64" s="97"/>
      <c r="R64" s="82"/>
      <c r="S64" s="97"/>
      <c r="T64" s="86"/>
      <c r="U64" s="86"/>
    </row>
    <row r="65" spans="1:23" ht="15.75" thickBot="1">
      <c r="A65" s="97"/>
      <c r="B65" s="82"/>
      <c r="C65" s="53" t="s">
        <v>12</v>
      </c>
      <c r="D65" s="21"/>
      <c r="E65" s="54" t="s">
        <v>13</v>
      </c>
      <c r="F65" s="21"/>
      <c r="G65" s="53" t="s">
        <v>14</v>
      </c>
      <c r="H65" s="21"/>
      <c r="I65" s="54" t="s">
        <v>15</v>
      </c>
      <c r="J65" s="21"/>
      <c r="K65" s="53" t="s">
        <v>16</v>
      </c>
      <c r="L65" s="21"/>
      <c r="M65" s="54" t="s">
        <v>17</v>
      </c>
      <c r="N65" s="21"/>
      <c r="O65" s="74"/>
      <c r="P65" s="75" t="s">
        <v>18</v>
      </c>
      <c r="Q65" s="78"/>
      <c r="R65" s="76" t="s">
        <v>19</v>
      </c>
      <c r="S65" s="78"/>
      <c r="T65" s="75" t="s">
        <v>20</v>
      </c>
      <c r="U65" s="195"/>
    </row>
    <row r="66" spans="1:23">
      <c r="A66" s="97"/>
      <c r="B66" s="82"/>
      <c r="C66" s="83"/>
      <c r="D66" s="83"/>
      <c r="E66" s="98"/>
      <c r="F66" s="83"/>
      <c r="G66" s="83"/>
      <c r="H66" s="83"/>
      <c r="I66" s="98"/>
      <c r="K66" s="83"/>
      <c r="L66" s="83"/>
      <c r="M66" s="98"/>
      <c r="O66" s="186"/>
      <c r="P66" s="83"/>
      <c r="Q66" s="83"/>
      <c r="R66" s="98"/>
      <c r="S66" s="83"/>
      <c r="T66" s="83"/>
      <c r="U66" s="187"/>
    </row>
    <row r="67" spans="1:23">
      <c r="A67" s="176" t="s">
        <v>121</v>
      </c>
      <c r="B67" s="82"/>
      <c r="C67" s="28">
        <v>11229</v>
      </c>
      <c r="D67" s="100"/>
      <c r="E67" s="110">
        <v>12435</v>
      </c>
      <c r="F67" s="47"/>
      <c r="G67" s="28">
        <v>8154</v>
      </c>
      <c r="H67" s="100"/>
      <c r="I67" s="110">
        <v>7392</v>
      </c>
      <c r="J67" s="86"/>
      <c r="K67" s="28">
        <v>4812</v>
      </c>
      <c r="L67" s="100"/>
      <c r="M67" s="110">
        <v>3362</v>
      </c>
      <c r="N67" s="100"/>
      <c r="O67" s="124"/>
      <c r="P67" s="28">
        <v>8971</v>
      </c>
      <c r="Q67" s="100"/>
      <c r="R67" s="24">
        <v>7696</v>
      </c>
      <c r="S67" s="47"/>
      <c r="T67" s="111">
        <f>(P67-R67)/R67*100</f>
        <v>16.567047817047818</v>
      </c>
      <c r="U67" s="23"/>
    </row>
    <row r="68" spans="1:23">
      <c r="A68" s="203" t="s">
        <v>122</v>
      </c>
      <c r="B68" s="82"/>
      <c r="C68" s="113">
        <v>2368</v>
      </c>
      <c r="D68" s="102"/>
      <c r="E68" s="113">
        <v>2623</v>
      </c>
      <c r="F68" s="92"/>
      <c r="G68" s="113">
        <v>1951</v>
      </c>
      <c r="H68" s="102"/>
      <c r="I68" s="113">
        <v>1724</v>
      </c>
      <c r="J68" s="90"/>
      <c r="K68" s="113">
        <v>977</v>
      </c>
      <c r="L68" s="102"/>
      <c r="M68" s="113">
        <v>486</v>
      </c>
      <c r="N68" s="102"/>
      <c r="O68" s="125"/>
      <c r="P68" s="113">
        <v>1666</v>
      </c>
      <c r="Q68" s="102"/>
      <c r="R68" s="112">
        <v>1382</v>
      </c>
      <c r="S68" s="92"/>
      <c r="T68" s="111">
        <f t="shared" ref="T68:T72" si="4">(P68-R68)/R68*100</f>
        <v>20.549927641099856</v>
      </c>
      <c r="U68" s="23"/>
    </row>
    <row r="69" spans="1:23">
      <c r="A69" s="176" t="s">
        <v>123</v>
      </c>
      <c r="B69" s="82"/>
      <c r="C69" s="28">
        <v>1290</v>
      </c>
      <c r="D69" s="100"/>
      <c r="E69" s="110">
        <v>1102</v>
      </c>
      <c r="F69" s="47"/>
      <c r="G69" s="28">
        <v>1692</v>
      </c>
      <c r="H69" s="100"/>
      <c r="I69" s="110">
        <v>1403</v>
      </c>
      <c r="J69" s="86"/>
      <c r="K69" s="28">
        <v>999</v>
      </c>
      <c r="L69" s="100"/>
      <c r="M69" s="110">
        <v>1337</v>
      </c>
      <c r="N69" s="100"/>
      <c r="O69" s="124"/>
      <c r="P69" s="28">
        <v>861</v>
      </c>
      <c r="Q69" s="100"/>
      <c r="R69" s="24">
        <v>1121</v>
      </c>
      <c r="S69" s="47"/>
      <c r="T69" s="111">
        <f t="shared" si="4"/>
        <v>-23.193577163247099</v>
      </c>
      <c r="U69" s="23"/>
    </row>
    <row r="70" spans="1:23">
      <c r="A70" s="176" t="s">
        <v>124</v>
      </c>
      <c r="B70" s="82"/>
      <c r="C70" s="28">
        <v>2668</v>
      </c>
      <c r="D70" s="100"/>
      <c r="E70" s="110">
        <v>3174</v>
      </c>
      <c r="F70" s="47"/>
      <c r="G70" s="28">
        <v>2536</v>
      </c>
      <c r="H70" s="100"/>
      <c r="I70" s="110">
        <v>2606</v>
      </c>
      <c r="J70" s="86"/>
      <c r="K70" s="28">
        <v>1850</v>
      </c>
      <c r="L70" s="100"/>
      <c r="M70" s="110">
        <v>1509</v>
      </c>
      <c r="N70" s="100"/>
      <c r="O70" s="124"/>
      <c r="P70" s="28">
        <v>1677</v>
      </c>
      <c r="Q70" s="100"/>
      <c r="R70" s="24">
        <v>1387</v>
      </c>
      <c r="S70" s="47"/>
      <c r="T70" s="111">
        <f t="shared" si="4"/>
        <v>20.90843547224225</v>
      </c>
      <c r="U70" s="23"/>
    </row>
    <row r="71" spans="1:23" ht="14.45" customHeight="1">
      <c r="A71" s="185" t="s">
        <v>125</v>
      </c>
      <c r="B71" s="97"/>
      <c r="C71" s="46">
        <v>4687</v>
      </c>
      <c r="D71" s="136"/>
      <c r="E71" s="46">
        <v>5005</v>
      </c>
      <c r="F71" s="136"/>
      <c r="G71" s="46">
        <v>4110</v>
      </c>
      <c r="H71" s="136"/>
      <c r="I71" s="92">
        <v>3803</v>
      </c>
      <c r="K71" s="46">
        <v>4043</v>
      </c>
      <c r="L71" s="136"/>
      <c r="M71" s="92">
        <v>3520</v>
      </c>
      <c r="O71" s="186"/>
      <c r="P71" s="92">
        <v>3216</v>
      </c>
      <c r="Q71" s="102"/>
      <c r="R71" s="92">
        <v>3288</v>
      </c>
      <c r="S71" s="136"/>
      <c r="T71" s="111">
        <f t="shared" si="4"/>
        <v>-2.1897810218978102</v>
      </c>
      <c r="U71" s="188"/>
      <c r="W71" s="94"/>
    </row>
    <row r="72" spans="1:23">
      <c r="A72" s="180" t="s">
        <v>126</v>
      </c>
      <c r="B72" s="82"/>
      <c r="C72" s="121">
        <f>SUM(C67,C69:C71)</f>
        <v>19874</v>
      </c>
      <c r="D72" s="100"/>
      <c r="E72" s="122">
        <v>21716</v>
      </c>
      <c r="F72" s="47"/>
      <c r="G72" s="121">
        <f>SUM(G67,G69:G71)</f>
        <v>16492</v>
      </c>
      <c r="H72" s="100"/>
      <c r="I72" s="122">
        <v>15204</v>
      </c>
      <c r="J72" s="86"/>
      <c r="K72" s="121">
        <f>SUM(K67,K69:K71)</f>
        <v>11704</v>
      </c>
      <c r="L72" s="100"/>
      <c r="M72" s="122">
        <v>9728</v>
      </c>
      <c r="N72" s="100"/>
      <c r="O72" s="124"/>
      <c r="P72" s="121">
        <v>14725</v>
      </c>
      <c r="Q72" s="100"/>
      <c r="R72" s="120">
        <f>SUM(R67,R69:R71)</f>
        <v>13492</v>
      </c>
      <c r="S72" s="47"/>
      <c r="T72" s="111">
        <f t="shared" si="4"/>
        <v>9.1387488882300616</v>
      </c>
      <c r="U72" s="23"/>
    </row>
    <row r="73" spans="1:23" ht="14.45" customHeight="1">
      <c r="A73" s="183"/>
      <c r="B73" s="97"/>
      <c r="C73" s="45"/>
      <c r="D73" s="403"/>
      <c r="E73" s="402"/>
      <c r="F73" s="403"/>
      <c r="G73" s="45"/>
      <c r="H73" s="403"/>
      <c r="I73" s="402"/>
      <c r="K73" s="45"/>
      <c r="L73" s="403"/>
      <c r="M73" s="402"/>
      <c r="N73" s="401"/>
      <c r="O73" s="400"/>
      <c r="P73" s="395"/>
      <c r="Q73" s="399"/>
      <c r="R73" s="396"/>
      <c r="S73" s="191"/>
      <c r="T73" s="192"/>
      <c r="U73" s="193"/>
    </row>
    <row r="74" spans="1:23">
      <c r="K74" s="94"/>
      <c r="M74" s="94"/>
      <c r="V74" s="94"/>
    </row>
    <row r="75" spans="1:23">
      <c r="C75" s="94"/>
      <c r="G75" s="94"/>
      <c r="I75" s="94"/>
      <c r="K75" s="94"/>
      <c r="P75" s="94"/>
    </row>
  </sheetData>
  <pageMargins left="0.31496062992125984" right="0.11811023622047245" top="0.15748031496062992" bottom="0.15748031496062992" header="0.31496062992125984" footer="0.31496062992125984"/>
  <pageSetup orientation="landscape" r:id="rId1"/>
  <customProperties>
    <customPr name="_pios_id" r:id="rId2"/>
    <customPr name="EpmWorksheetKeyString_GUI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59"/>
  <sheetViews>
    <sheetView showGridLines="0" zoomScale="75" zoomScaleNormal="75" workbookViewId="0">
      <selection activeCell="I1" sqref="I1"/>
    </sheetView>
  </sheetViews>
  <sheetFormatPr defaultColWidth="11.5703125" defaultRowHeight="15"/>
  <cols>
    <col min="1" max="1" width="40.7109375" customWidth="1"/>
    <col min="2" max="2" width="2.7109375" customWidth="1"/>
    <col min="3" max="3" width="10.7109375" customWidth="1"/>
    <col min="4" max="4" width="1.7109375" customWidth="1"/>
    <col min="5" max="5" width="15.7109375" customWidth="1"/>
    <col min="6" max="6" width="1.7109375" customWidth="1"/>
    <col min="7" max="7" width="15.7109375" customWidth="1"/>
    <col min="8" max="8" width="5.7109375" customWidth="1"/>
    <col min="9" max="9" width="15.7109375" customWidth="1"/>
    <col min="10" max="10" width="1.7109375" customWidth="1"/>
    <col min="11" max="11" width="15.7109375" customWidth="1"/>
    <col min="12" max="12" width="5.7109375" customWidth="1"/>
    <col min="13" max="13" width="15.7109375" customWidth="1"/>
    <col min="14" max="14" width="1.7109375" customWidth="1"/>
    <col min="15" max="15" width="15.7109375" customWidth="1"/>
    <col min="16" max="16" width="5.7109375" customWidth="1"/>
    <col min="17" max="17" width="1.7109375" customWidth="1"/>
    <col min="18" max="18" width="15.7109375" customWidth="1"/>
    <col min="19" max="19" width="1.7109375" customWidth="1"/>
    <col min="20" max="20" width="15.7109375" customWidth="1"/>
    <col min="21" max="21" width="1.7109375" customWidth="1"/>
    <col min="22" max="22" width="12.7109375" customWidth="1"/>
    <col min="23" max="23" width="1.7109375" customWidth="1"/>
  </cols>
  <sheetData>
    <row r="1" spans="1:25">
      <c r="A1" s="96" t="s">
        <v>142</v>
      </c>
      <c r="B1" s="97"/>
      <c r="C1" s="97"/>
      <c r="D1" s="95"/>
      <c r="E1" s="97"/>
      <c r="F1" s="97"/>
      <c r="G1" s="82"/>
      <c r="H1" s="97"/>
      <c r="I1" s="97"/>
      <c r="J1" s="97"/>
      <c r="K1" s="82"/>
      <c r="L1" s="97"/>
      <c r="M1" s="97"/>
      <c r="N1" s="97"/>
      <c r="O1" s="97"/>
      <c r="P1" s="95"/>
      <c r="Q1" s="95"/>
      <c r="R1" s="97"/>
      <c r="S1" s="97"/>
      <c r="T1" s="82"/>
      <c r="U1" s="97"/>
      <c r="V1" s="97"/>
    </row>
    <row r="2" spans="1:25">
      <c r="A2" s="82"/>
      <c r="B2" s="82"/>
      <c r="C2" s="82"/>
      <c r="D2" s="95"/>
      <c r="E2" s="82"/>
      <c r="F2" s="82"/>
      <c r="G2" s="82"/>
      <c r="H2" s="82"/>
      <c r="I2" s="82"/>
      <c r="J2" s="82"/>
      <c r="K2" s="82"/>
      <c r="L2" s="82"/>
      <c r="M2" s="82"/>
      <c r="N2" s="82"/>
      <c r="O2" s="82"/>
      <c r="P2" s="95"/>
      <c r="Q2" s="95"/>
      <c r="R2" s="82"/>
      <c r="S2" s="82"/>
      <c r="T2" s="82"/>
      <c r="U2" s="82"/>
      <c r="V2" s="82"/>
    </row>
    <row r="3" spans="1:25">
      <c r="A3" s="82"/>
      <c r="B3" s="82"/>
      <c r="C3" s="82"/>
      <c r="D3" s="95"/>
      <c r="E3" s="82"/>
      <c r="F3" s="82"/>
      <c r="G3" s="82"/>
      <c r="H3" s="82"/>
      <c r="I3" s="82"/>
      <c r="J3" s="82"/>
      <c r="K3" s="82"/>
      <c r="L3" s="82"/>
      <c r="M3" s="82"/>
      <c r="N3" s="82"/>
      <c r="O3" s="82"/>
      <c r="P3" s="95"/>
      <c r="Q3" s="95"/>
      <c r="R3" s="82"/>
      <c r="S3" s="82"/>
      <c r="T3" s="82"/>
      <c r="U3" s="82"/>
      <c r="V3" s="82"/>
    </row>
    <row r="4" spans="1:25" ht="15.75" thickBot="1">
      <c r="A4" s="97"/>
      <c r="B4" s="97"/>
      <c r="C4" s="53" t="s">
        <v>69</v>
      </c>
      <c r="D4" s="82"/>
      <c r="E4" s="53" t="s">
        <v>12</v>
      </c>
      <c r="F4" s="21"/>
      <c r="G4" s="54" t="s">
        <v>13</v>
      </c>
      <c r="H4" s="21"/>
      <c r="I4" s="53" t="s">
        <v>14</v>
      </c>
      <c r="J4" s="21"/>
      <c r="K4" s="54" t="s">
        <v>15</v>
      </c>
      <c r="L4" s="21"/>
      <c r="M4" s="53" t="s">
        <v>16</v>
      </c>
      <c r="N4" s="21"/>
      <c r="O4" s="54" t="s">
        <v>143</v>
      </c>
      <c r="P4" s="21"/>
      <c r="Q4" s="74"/>
      <c r="R4" s="75" t="s">
        <v>18</v>
      </c>
      <c r="S4" s="78"/>
      <c r="T4" s="76" t="s">
        <v>19</v>
      </c>
      <c r="U4" s="78"/>
      <c r="V4" s="75" t="s">
        <v>20</v>
      </c>
      <c r="W4" s="77"/>
      <c r="X4" s="94"/>
    </row>
    <row r="5" spans="1:25">
      <c r="A5" s="97"/>
      <c r="B5" s="97"/>
      <c r="C5" s="98"/>
      <c r="D5" s="82"/>
      <c r="E5" s="83"/>
      <c r="F5" s="83"/>
      <c r="G5" s="98"/>
      <c r="H5" s="83"/>
      <c r="I5" s="83"/>
      <c r="J5" s="83"/>
      <c r="K5" s="98"/>
      <c r="L5" s="83"/>
      <c r="M5" s="21"/>
      <c r="N5" s="21"/>
      <c r="O5" s="40"/>
      <c r="P5" s="83"/>
      <c r="Q5" s="123"/>
      <c r="R5" s="21"/>
      <c r="S5" s="21"/>
      <c r="T5" s="40"/>
      <c r="U5" s="21"/>
      <c r="V5" s="21"/>
      <c r="W5" s="23"/>
      <c r="X5" s="94"/>
    </row>
    <row r="6" spans="1:25">
      <c r="A6" s="156" t="s">
        <v>70</v>
      </c>
      <c r="B6" s="204"/>
      <c r="C6" s="156" t="s">
        <v>71</v>
      </c>
      <c r="D6" s="82"/>
      <c r="E6" s="115">
        <v>13110</v>
      </c>
      <c r="F6" s="102"/>
      <c r="G6" s="115">
        <v>23346</v>
      </c>
      <c r="H6" s="92"/>
      <c r="I6" s="115">
        <v>14262</v>
      </c>
      <c r="J6" s="102"/>
      <c r="K6" s="115">
        <v>10546</v>
      </c>
      <c r="L6" s="90"/>
      <c r="M6" s="115">
        <v>15587</v>
      </c>
      <c r="N6" s="102"/>
      <c r="O6" s="115">
        <v>11171</v>
      </c>
      <c r="P6" s="102"/>
      <c r="Q6" s="125"/>
      <c r="R6" s="115">
        <v>20100</v>
      </c>
      <c r="S6" s="102"/>
      <c r="T6" s="114">
        <v>12099</v>
      </c>
      <c r="U6" s="92"/>
      <c r="V6" s="116">
        <f>(R6-T6)/T6*100</f>
        <v>66.129432184478048</v>
      </c>
      <c r="W6" s="23"/>
    </row>
    <row r="7" spans="1:25">
      <c r="A7" s="156" t="s">
        <v>72</v>
      </c>
      <c r="B7" s="204"/>
      <c r="C7" s="156" t="s">
        <v>71</v>
      </c>
      <c r="D7" s="82"/>
      <c r="E7" s="115">
        <v>27701</v>
      </c>
      <c r="F7" s="102"/>
      <c r="G7" s="115">
        <v>37033</v>
      </c>
      <c r="H7" s="92"/>
      <c r="I7" s="115">
        <v>19029</v>
      </c>
      <c r="J7" s="102"/>
      <c r="K7" s="115">
        <v>26112</v>
      </c>
      <c r="L7" s="90"/>
      <c r="M7" s="115">
        <v>18610</v>
      </c>
      <c r="N7" s="102"/>
      <c r="O7" s="115">
        <v>17553</v>
      </c>
      <c r="P7" s="102"/>
      <c r="Q7" s="125"/>
      <c r="R7" s="115">
        <v>19750</v>
      </c>
      <c r="S7" s="102"/>
      <c r="T7" s="114">
        <v>21814</v>
      </c>
      <c r="U7" s="92"/>
      <c r="V7" s="116">
        <f t="shared" ref="V7:V43" si="0">(R7-T7)/T7*100</f>
        <v>-9.4618135142568995</v>
      </c>
      <c r="W7" s="23"/>
    </row>
    <row r="8" spans="1:25">
      <c r="A8" s="156" t="s">
        <v>73</v>
      </c>
      <c r="B8" s="204"/>
      <c r="C8" s="156" t="s">
        <v>71</v>
      </c>
      <c r="D8" s="82"/>
      <c r="E8" s="115">
        <v>704</v>
      </c>
      <c r="F8" s="102"/>
      <c r="G8" s="115">
        <v>2039</v>
      </c>
      <c r="H8" s="92"/>
      <c r="I8" s="115">
        <v>556</v>
      </c>
      <c r="J8" s="102"/>
      <c r="K8" s="115">
        <v>1189</v>
      </c>
      <c r="L8" s="90"/>
      <c r="M8" s="115">
        <v>146</v>
      </c>
      <c r="N8" s="102"/>
      <c r="O8" s="115">
        <v>797</v>
      </c>
      <c r="P8" s="102"/>
      <c r="Q8" s="125"/>
      <c r="R8" s="115">
        <v>44</v>
      </c>
      <c r="S8" s="102"/>
      <c r="T8" s="114">
        <v>435</v>
      </c>
      <c r="U8" s="92"/>
      <c r="V8" s="116">
        <f t="shared" si="0"/>
        <v>-89.885057471264361</v>
      </c>
      <c r="W8" s="23"/>
    </row>
    <row r="9" spans="1:25">
      <c r="A9" s="156" t="s">
        <v>74</v>
      </c>
      <c r="B9" s="204"/>
      <c r="C9" s="156" t="s">
        <v>75</v>
      </c>
      <c r="D9" s="82"/>
      <c r="E9" s="115">
        <v>51710</v>
      </c>
      <c r="F9" s="102"/>
      <c r="G9" s="115">
        <v>57995</v>
      </c>
      <c r="H9" s="92"/>
      <c r="I9" s="115">
        <v>49447</v>
      </c>
      <c r="J9" s="102"/>
      <c r="K9" s="115">
        <v>36463</v>
      </c>
      <c r="L9" s="90"/>
      <c r="M9" s="115">
        <v>52408</v>
      </c>
      <c r="N9" s="102"/>
      <c r="O9" s="115">
        <v>34201</v>
      </c>
      <c r="P9" s="102"/>
      <c r="Q9" s="125"/>
      <c r="R9" s="115">
        <v>50680</v>
      </c>
      <c r="S9" s="102"/>
      <c r="T9" s="114">
        <v>47554</v>
      </c>
      <c r="U9" s="92"/>
      <c r="V9" s="116">
        <f t="shared" si="0"/>
        <v>6.5735795096101279</v>
      </c>
      <c r="W9" s="23"/>
    </row>
    <row r="10" spans="1:25">
      <c r="A10" s="156" t="s">
        <v>76</v>
      </c>
      <c r="B10" s="204"/>
      <c r="C10" s="156" t="s">
        <v>75</v>
      </c>
      <c r="D10" s="82"/>
      <c r="E10" s="115">
        <v>62855</v>
      </c>
      <c r="F10" s="102"/>
      <c r="G10" s="115">
        <v>78064</v>
      </c>
      <c r="H10" s="92"/>
      <c r="I10" s="115">
        <v>61342</v>
      </c>
      <c r="J10" s="102"/>
      <c r="K10" s="115">
        <v>65512</v>
      </c>
      <c r="L10" s="90"/>
      <c r="M10" s="115">
        <v>59421</v>
      </c>
      <c r="N10" s="102"/>
      <c r="O10" s="115">
        <v>52961</v>
      </c>
      <c r="P10" s="102"/>
      <c r="Q10" s="125"/>
      <c r="R10" s="115">
        <v>52081</v>
      </c>
      <c r="S10" s="102"/>
      <c r="T10" s="114">
        <v>55073</v>
      </c>
      <c r="U10" s="92"/>
      <c r="V10" s="116">
        <f t="shared" si="0"/>
        <v>-5.4327892070524575</v>
      </c>
      <c r="W10" s="23"/>
    </row>
    <row r="11" spans="1:25">
      <c r="A11" s="156" t="s">
        <v>144</v>
      </c>
      <c r="B11" s="204"/>
      <c r="C11" s="156" t="s">
        <v>75</v>
      </c>
      <c r="D11" s="82"/>
      <c r="E11" s="115">
        <v>7536</v>
      </c>
      <c r="F11" s="102"/>
      <c r="G11" s="115">
        <v>2182</v>
      </c>
      <c r="H11" s="92"/>
      <c r="I11" s="115">
        <v>11516</v>
      </c>
      <c r="J11" s="102"/>
      <c r="K11" s="115">
        <v>6220</v>
      </c>
      <c r="L11" s="90"/>
      <c r="M11" s="115">
        <v>23076</v>
      </c>
      <c r="N11" s="102"/>
      <c r="O11" s="115">
        <v>12589</v>
      </c>
      <c r="P11" s="102"/>
      <c r="Q11" s="125"/>
      <c r="R11" s="115">
        <v>21299</v>
      </c>
      <c r="S11" s="102"/>
      <c r="T11" s="114">
        <v>10656</v>
      </c>
      <c r="U11" s="92"/>
      <c r="V11" s="116">
        <f t="shared" si="0"/>
        <v>99.878003003003002</v>
      </c>
      <c r="W11" s="23"/>
    </row>
    <row r="12" spans="1:25">
      <c r="A12" s="156" t="s">
        <v>78</v>
      </c>
      <c r="B12" s="204"/>
      <c r="C12" s="156" t="s">
        <v>79</v>
      </c>
      <c r="D12" s="82"/>
      <c r="E12" s="115">
        <v>1813</v>
      </c>
      <c r="F12" s="102"/>
      <c r="G12" s="115">
        <v>2814</v>
      </c>
      <c r="H12" s="92"/>
      <c r="I12" s="115">
        <v>2251</v>
      </c>
      <c r="J12" s="102"/>
      <c r="K12" s="115">
        <v>2192</v>
      </c>
      <c r="L12" s="90"/>
      <c r="M12" s="115">
        <v>2059</v>
      </c>
      <c r="N12" s="102"/>
      <c r="O12" s="115">
        <v>1899</v>
      </c>
      <c r="P12" s="102"/>
      <c r="Q12" s="125"/>
      <c r="R12" s="115">
        <v>2038</v>
      </c>
      <c r="S12" s="102"/>
      <c r="T12" s="114">
        <v>1810</v>
      </c>
      <c r="U12" s="92"/>
      <c r="V12" s="116">
        <f t="shared" si="0"/>
        <v>12.596685082872927</v>
      </c>
      <c r="W12" s="23"/>
    </row>
    <row r="13" spans="1:25">
      <c r="A13" s="156" t="s">
        <v>80</v>
      </c>
      <c r="B13" s="204"/>
      <c r="C13" s="156" t="s">
        <v>79</v>
      </c>
      <c r="D13" s="82"/>
      <c r="E13" s="115">
        <v>54857</v>
      </c>
      <c r="F13" s="102"/>
      <c r="G13" s="115">
        <v>67390</v>
      </c>
      <c r="H13" s="92"/>
      <c r="I13" s="115">
        <v>59869</v>
      </c>
      <c r="J13" s="102"/>
      <c r="K13" s="115">
        <v>36879</v>
      </c>
      <c r="L13" s="90"/>
      <c r="M13" s="115">
        <v>54837</v>
      </c>
      <c r="N13" s="102"/>
      <c r="O13" s="115">
        <v>40275</v>
      </c>
      <c r="P13" s="102"/>
      <c r="Q13" s="125"/>
      <c r="R13" s="115">
        <v>50796</v>
      </c>
      <c r="S13" s="102"/>
      <c r="T13" s="114">
        <v>62918</v>
      </c>
      <c r="U13" s="92"/>
      <c r="V13" s="116">
        <f t="shared" si="0"/>
        <v>-19.26634667344798</v>
      </c>
      <c r="W13" s="23"/>
    </row>
    <row r="14" spans="1:25">
      <c r="A14" s="156" t="s">
        <v>81</v>
      </c>
      <c r="B14" s="204"/>
      <c r="C14" s="156" t="s">
        <v>79</v>
      </c>
      <c r="D14" s="82"/>
      <c r="E14" s="115">
        <v>14417</v>
      </c>
      <c r="F14" s="102"/>
      <c r="G14" s="115">
        <v>25043</v>
      </c>
      <c r="H14" s="92"/>
      <c r="I14" s="115">
        <v>14724</v>
      </c>
      <c r="J14" s="102"/>
      <c r="K14" s="115">
        <v>16101</v>
      </c>
      <c r="L14" s="90"/>
      <c r="M14" s="115">
        <v>15034</v>
      </c>
      <c r="N14" s="102"/>
      <c r="O14" s="115">
        <v>11748</v>
      </c>
      <c r="P14" s="102"/>
      <c r="Q14" s="125"/>
      <c r="R14" s="115">
        <v>17424</v>
      </c>
      <c r="S14" s="102"/>
      <c r="T14" s="114">
        <v>15873</v>
      </c>
      <c r="U14" s="92"/>
      <c r="V14" s="116">
        <f t="shared" si="0"/>
        <v>9.7713097713097721</v>
      </c>
      <c r="W14" s="23"/>
      <c r="Y14" s="94"/>
    </row>
    <row r="15" spans="1:25">
      <c r="A15" s="156" t="s">
        <v>82</v>
      </c>
      <c r="B15" s="204"/>
      <c r="C15" s="156" t="s">
        <v>79</v>
      </c>
      <c r="D15" s="82"/>
      <c r="E15" s="115">
        <v>76814</v>
      </c>
      <c r="F15" s="102"/>
      <c r="G15" s="115">
        <v>81466</v>
      </c>
      <c r="H15" s="92"/>
      <c r="I15" s="115">
        <v>80429</v>
      </c>
      <c r="J15" s="102"/>
      <c r="K15" s="115">
        <v>68278</v>
      </c>
      <c r="L15" s="90"/>
      <c r="M15" s="115">
        <v>78638</v>
      </c>
      <c r="N15" s="102"/>
      <c r="O15" s="115">
        <v>66985</v>
      </c>
      <c r="P15" s="102"/>
      <c r="Q15" s="125"/>
      <c r="R15" s="115">
        <v>71615</v>
      </c>
      <c r="S15" s="102"/>
      <c r="T15" s="114">
        <v>65157</v>
      </c>
      <c r="U15" s="92"/>
      <c r="V15" s="116">
        <f t="shared" si="0"/>
        <v>9.9114446644259253</v>
      </c>
      <c r="W15" s="23"/>
    </row>
    <row r="16" spans="1:25">
      <c r="A16" s="156" t="s">
        <v>83</v>
      </c>
      <c r="B16" s="204"/>
      <c r="C16" s="156" t="s">
        <v>79</v>
      </c>
      <c r="D16" s="82"/>
      <c r="E16" s="115">
        <v>222</v>
      </c>
      <c r="F16" s="102"/>
      <c r="G16" s="115" t="s">
        <v>49</v>
      </c>
      <c r="H16" s="92"/>
      <c r="I16" s="115">
        <v>923</v>
      </c>
      <c r="J16" s="102"/>
      <c r="K16" s="115" t="s">
        <v>49</v>
      </c>
      <c r="L16" s="90"/>
      <c r="M16" s="115">
        <v>514</v>
      </c>
      <c r="N16" s="102"/>
      <c r="O16" s="115" t="s">
        <v>49</v>
      </c>
      <c r="P16" s="102"/>
      <c r="Q16" s="125"/>
      <c r="R16" s="115">
        <v>444</v>
      </c>
      <c r="S16" s="102"/>
      <c r="T16" s="114">
        <v>62</v>
      </c>
      <c r="U16" s="92"/>
      <c r="V16" s="116" t="s">
        <v>40</v>
      </c>
      <c r="W16" s="23"/>
    </row>
    <row r="17" spans="1:24">
      <c r="A17" s="156" t="s">
        <v>85</v>
      </c>
      <c r="B17" s="204"/>
      <c r="C17" s="156" t="s">
        <v>86</v>
      </c>
      <c r="D17" s="82"/>
      <c r="E17" s="115">
        <v>42899</v>
      </c>
      <c r="F17" s="102"/>
      <c r="G17" s="115">
        <v>78466</v>
      </c>
      <c r="H17" s="92"/>
      <c r="I17" s="115">
        <v>51151</v>
      </c>
      <c r="J17" s="102"/>
      <c r="K17" s="115">
        <v>49396</v>
      </c>
      <c r="L17" s="90"/>
      <c r="M17" s="115">
        <v>50913</v>
      </c>
      <c r="N17" s="102"/>
      <c r="O17" s="115">
        <v>42508</v>
      </c>
      <c r="P17" s="102"/>
      <c r="Q17" s="125"/>
      <c r="R17" s="115">
        <v>61961</v>
      </c>
      <c r="S17" s="102"/>
      <c r="T17" s="114">
        <v>48654</v>
      </c>
      <c r="U17" s="92"/>
      <c r="V17" s="116">
        <f t="shared" si="0"/>
        <v>27.35026924816048</v>
      </c>
      <c r="W17" s="23"/>
    </row>
    <row r="18" spans="1:24">
      <c r="A18" s="156" t="s">
        <v>84</v>
      </c>
      <c r="B18" s="204"/>
      <c r="C18" s="156" t="s">
        <v>86</v>
      </c>
      <c r="D18" s="82"/>
      <c r="E18" s="115" t="s">
        <v>49</v>
      </c>
      <c r="F18" s="102"/>
      <c r="G18" s="115" t="s">
        <v>49</v>
      </c>
      <c r="H18" s="92"/>
      <c r="I18" s="115">
        <v>137</v>
      </c>
      <c r="J18" s="102"/>
      <c r="K18" s="115" t="s">
        <v>49</v>
      </c>
      <c r="L18" s="90"/>
      <c r="M18" s="115">
        <v>621</v>
      </c>
      <c r="N18" s="102"/>
      <c r="O18" s="115" t="s">
        <v>49</v>
      </c>
      <c r="P18" s="102"/>
      <c r="Q18" s="125"/>
      <c r="R18" s="115">
        <v>631</v>
      </c>
      <c r="S18" s="102"/>
      <c r="T18" s="114" t="s">
        <v>49</v>
      </c>
      <c r="U18" s="92"/>
      <c r="V18" s="116" t="s">
        <v>49</v>
      </c>
      <c r="W18" s="23"/>
    </row>
    <row r="19" spans="1:24">
      <c r="A19" s="156" t="s">
        <v>87</v>
      </c>
      <c r="B19" s="204"/>
      <c r="C19" s="156" t="s">
        <v>86</v>
      </c>
      <c r="D19" s="82"/>
      <c r="E19" s="115">
        <v>4343</v>
      </c>
      <c r="F19" s="102"/>
      <c r="G19" s="115">
        <v>6294</v>
      </c>
      <c r="H19" s="92"/>
      <c r="I19" s="115">
        <v>3683</v>
      </c>
      <c r="J19" s="102"/>
      <c r="K19" s="115">
        <v>3732</v>
      </c>
      <c r="L19" s="90"/>
      <c r="M19" s="115">
        <v>2979</v>
      </c>
      <c r="N19" s="102"/>
      <c r="O19" s="115">
        <v>3051</v>
      </c>
      <c r="P19" s="102"/>
      <c r="Q19" s="125"/>
      <c r="R19" s="115">
        <v>3929</v>
      </c>
      <c r="S19" s="102"/>
      <c r="T19" s="114">
        <v>4766</v>
      </c>
      <c r="U19" s="92"/>
      <c r="V19" s="116">
        <f t="shared" si="0"/>
        <v>-17.561896768778851</v>
      </c>
      <c r="W19" s="23"/>
    </row>
    <row r="20" spans="1:24">
      <c r="A20" s="156" t="s">
        <v>89</v>
      </c>
      <c r="B20" s="204"/>
      <c r="C20" s="156" t="s">
        <v>86</v>
      </c>
      <c r="D20" s="82"/>
      <c r="E20" s="115">
        <v>11603</v>
      </c>
      <c r="F20" s="102"/>
      <c r="G20" s="115">
        <v>22167</v>
      </c>
      <c r="H20" s="92"/>
      <c r="I20" s="115">
        <v>12730</v>
      </c>
      <c r="J20" s="102"/>
      <c r="K20" s="115">
        <v>14963</v>
      </c>
      <c r="L20" s="90"/>
      <c r="M20" s="115">
        <v>13664</v>
      </c>
      <c r="N20" s="102"/>
      <c r="O20" s="115">
        <v>10288</v>
      </c>
      <c r="P20" s="102"/>
      <c r="Q20" s="125"/>
      <c r="R20" s="115">
        <v>15253</v>
      </c>
      <c r="S20" s="102"/>
      <c r="T20" s="114">
        <v>11632</v>
      </c>
      <c r="U20" s="92"/>
      <c r="V20" s="116">
        <f t="shared" si="0"/>
        <v>31.129642365887207</v>
      </c>
      <c r="W20" s="23"/>
    </row>
    <row r="21" spans="1:24">
      <c r="A21" s="156" t="s">
        <v>90</v>
      </c>
      <c r="B21" s="204"/>
      <c r="C21" s="156" t="s">
        <v>86</v>
      </c>
      <c r="D21" s="82"/>
      <c r="E21" s="115">
        <v>8023</v>
      </c>
      <c r="F21" s="102"/>
      <c r="G21" s="115">
        <v>13522</v>
      </c>
      <c r="H21" s="92"/>
      <c r="I21" s="115">
        <v>8040</v>
      </c>
      <c r="J21" s="102"/>
      <c r="K21" s="115">
        <v>9155</v>
      </c>
      <c r="L21" s="90"/>
      <c r="M21" s="115">
        <v>9633</v>
      </c>
      <c r="N21" s="102"/>
      <c r="O21" s="115">
        <v>6253</v>
      </c>
      <c r="P21" s="102"/>
      <c r="Q21" s="125"/>
      <c r="R21" s="115">
        <v>10485</v>
      </c>
      <c r="S21" s="102"/>
      <c r="T21" s="114">
        <v>7982</v>
      </c>
      <c r="U21" s="92"/>
      <c r="V21" s="116">
        <f t="shared" si="0"/>
        <v>31.358055625156599</v>
      </c>
      <c r="W21" s="23"/>
    </row>
    <row r="22" spans="1:24">
      <c r="A22" s="156" t="s">
        <v>88</v>
      </c>
      <c r="B22" s="204"/>
      <c r="C22" s="156" t="s">
        <v>86</v>
      </c>
      <c r="D22" s="82"/>
      <c r="E22" s="115">
        <v>14359</v>
      </c>
      <c r="F22" s="102"/>
      <c r="G22" s="115">
        <v>12472</v>
      </c>
      <c r="H22" s="92"/>
      <c r="I22" s="115">
        <v>11876</v>
      </c>
      <c r="J22" s="102"/>
      <c r="K22" s="115">
        <v>10330</v>
      </c>
      <c r="L22" s="90"/>
      <c r="M22" s="115">
        <v>14644</v>
      </c>
      <c r="N22" s="102"/>
      <c r="O22" s="115">
        <v>13033</v>
      </c>
      <c r="P22" s="102"/>
      <c r="Q22" s="125"/>
      <c r="R22" s="115">
        <v>9693</v>
      </c>
      <c r="S22" s="102"/>
      <c r="T22" s="114">
        <v>10330</v>
      </c>
      <c r="U22" s="92"/>
      <c r="V22" s="116">
        <f t="shared" si="0"/>
        <v>-6.1665053242981607</v>
      </c>
      <c r="W22" s="23"/>
    </row>
    <row r="23" spans="1:24">
      <c r="A23" s="156" t="s">
        <v>91</v>
      </c>
      <c r="B23" s="204"/>
      <c r="C23" s="156" t="s">
        <v>86</v>
      </c>
      <c r="D23" s="82"/>
      <c r="E23" s="115">
        <v>2976</v>
      </c>
      <c r="F23" s="102"/>
      <c r="G23" s="115">
        <v>1499</v>
      </c>
      <c r="H23" s="92"/>
      <c r="I23" s="115">
        <v>1655</v>
      </c>
      <c r="J23" s="102"/>
      <c r="K23" s="115">
        <v>2260</v>
      </c>
      <c r="L23" s="90"/>
      <c r="M23" s="115">
        <v>2658</v>
      </c>
      <c r="N23" s="102"/>
      <c r="O23" s="115">
        <v>2701</v>
      </c>
      <c r="P23" s="102"/>
      <c r="Q23" s="125"/>
      <c r="R23" s="115">
        <v>2997</v>
      </c>
      <c r="S23" s="102"/>
      <c r="T23" s="114">
        <v>2753</v>
      </c>
      <c r="U23" s="92"/>
      <c r="V23" s="116">
        <f t="shared" si="0"/>
        <v>8.863058481656374</v>
      </c>
      <c r="W23" s="23"/>
    </row>
    <row r="24" spans="1:24">
      <c r="A24" s="156" t="s">
        <v>92</v>
      </c>
      <c r="B24" s="204"/>
      <c r="C24" s="156" t="s">
        <v>93</v>
      </c>
      <c r="D24" s="82"/>
      <c r="E24" s="115">
        <v>3792</v>
      </c>
      <c r="F24" s="102"/>
      <c r="G24" s="115">
        <v>6489</v>
      </c>
      <c r="H24" s="92"/>
      <c r="I24" s="115">
        <v>4198</v>
      </c>
      <c r="J24" s="102"/>
      <c r="K24" s="115">
        <v>6192</v>
      </c>
      <c r="L24" s="90"/>
      <c r="M24" s="115">
        <v>4797</v>
      </c>
      <c r="N24" s="102"/>
      <c r="O24" s="115">
        <v>4431</v>
      </c>
      <c r="P24" s="102"/>
      <c r="Q24" s="125"/>
      <c r="R24" s="115">
        <v>4095</v>
      </c>
      <c r="S24" s="102"/>
      <c r="T24" s="114">
        <v>5205</v>
      </c>
      <c r="U24" s="92"/>
      <c r="V24" s="116">
        <f t="shared" si="0"/>
        <v>-21.32564841498559</v>
      </c>
      <c r="W24" s="23"/>
    </row>
    <row r="25" spans="1:24">
      <c r="A25" s="156" t="s">
        <v>94</v>
      </c>
      <c r="B25" s="204"/>
      <c r="C25" s="156" t="s">
        <v>93</v>
      </c>
      <c r="D25" s="82"/>
      <c r="E25" s="115">
        <v>281</v>
      </c>
      <c r="F25" s="102"/>
      <c r="G25" s="115">
        <v>572</v>
      </c>
      <c r="H25" s="92"/>
      <c r="I25" s="115">
        <v>182</v>
      </c>
      <c r="J25" s="102"/>
      <c r="K25" s="115">
        <v>436</v>
      </c>
      <c r="L25" s="90"/>
      <c r="M25" s="115">
        <v>294</v>
      </c>
      <c r="N25" s="102"/>
      <c r="O25" s="115">
        <v>431</v>
      </c>
      <c r="P25" s="102"/>
      <c r="Q25" s="125"/>
      <c r="R25" s="115">
        <v>262</v>
      </c>
      <c r="S25" s="102"/>
      <c r="T25" s="114">
        <v>311</v>
      </c>
      <c r="U25" s="92"/>
      <c r="V25" s="116">
        <f t="shared" si="0"/>
        <v>-15.755627009646304</v>
      </c>
      <c r="W25" s="23"/>
    </row>
    <row r="26" spans="1:24">
      <c r="A26" s="156" t="s">
        <v>145</v>
      </c>
      <c r="B26" s="204"/>
      <c r="C26" s="156"/>
      <c r="D26" s="82"/>
      <c r="E26" s="115" t="s">
        <v>49</v>
      </c>
      <c r="F26" s="102"/>
      <c r="G26" s="115" t="s">
        <v>49</v>
      </c>
      <c r="H26" s="92"/>
      <c r="I26" s="115">
        <v>430</v>
      </c>
      <c r="J26" s="102"/>
      <c r="K26" s="115" t="s">
        <v>49</v>
      </c>
      <c r="L26" s="90"/>
      <c r="M26" s="115">
        <v>169</v>
      </c>
      <c r="N26" s="102"/>
      <c r="O26" s="115" t="s">
        <v>49</v>
      </c>
      <c r="P26" s="102"/>
      <c r="Q26" s="125"/>
      <c r="R26" s="115">
        <v>107</v>
      </c>
      <c r="S26" s="102"/>
      <c r="T26" s="114" t="s">
        <v>49</v>
      </c>
      <c r="U26" s="92"/>
      <c r="V26" s="116" t="s">
        <v>49</v>
      </c>
      <c r="W26" s="23"/>
    </row>
    <row r="27" spans="1:24">
      <c r="A27" s="119" t="s">
        <v>56</v>
      </c>
      <c r="B27" s="99"/>
      <c r="C27" s="119"/>
      <c r="D27" s="97"/>
      <c r="E27" s="121">
        <f>SUM(E6:E25)</f>
        <v>400015</v>
      </c>
      <c r="F27" s="100"/>
      <c r="G27" s="122">
        <v>518853</v>
      </c>
      <c r="H27" s="47"/>
      <c r="I27" s="121">
        <v>408430</v>
      </c>
      <c r="J27" s="100"/>
      <c r="K27" s="122">
        <v>365956</v>
      </c>
      <c r="L27" s="86"/>
      <c r="M27" s="121">
        <v>420702</v>
      </c>
      <c r="N27" s="100"/>
      <c r="O27" s="122">
        <v>332875</v>
      </c>
      <c r="P27" s="100"/>
      <c r="Q27" s="124"/>
      <c r="R27" s="121">
        <v>415684</v>
      </c>
      <c r="S27" s="100"/>
      <c r="T27" s="120">
        <v>385084</v>
      </c>
      <c r="U27" s="47"/>
      <c r="V27" s="116">
        <f t="shared" si="0"/>
        <v>7.946318205897934</v>
      </c>
      <c r="W27" s="23"/>
      <c r="X27" s="94"/>
    </row>
    <row r="28" spans="1:24" s="140" customFormat="1">
      <c r="A28" s="156"/>
      <c r="B28" s="204"/>
      <c r="C28" s="156"/>
      <c r="D28" s="82"/>
      <c r="E28" s="115"/>
      <c r="F28" s="102"/>
      <c r="G28" s="115"/>
      <c r="H28" s="92"/>
      <c r="I28" s="115"/>
      <c r="J28" s="102"/>
      <c r="K28" s="115"/>
      <c r="L28" s="90"/>
      <c r="M28" s="115"/>
      <c r="N28" s="102"/>
      <c r="O28" s="115"/>
      <c r="P28" s="102"/>
      <c r="Q28" s="125"/>
      <c r="R28" s="115"/>
      <c r="S28" s="102"/>
      <c r="T28" s="114"/>
      <c r="U28" s="92"/>
      <c r="V28" s="116"/>
      <c r="W28" s="23"/>
    </row>
    <row r="29" spans="1:24">
      <c r="A29" s="156" t="s">
        <v>95</v>
      </c>
      <c r="B29" s="204"/>
      <c r="C29" s="156" t="s">
        <v>86</v>
      </c>
      <c r="D29" s="82"/>
      <c r="E29" s="115">
        <v>1564</v>
      </c>
      <c r="F29" s="102"/>
      <c r="G29" s="115">
        <v>1414</v>
      </c>
      <c r="H29" s="92"/>
      <c r="I29" s="115">
        <v>1273</v>
      </c>
      <c r="J29" s="102"/>
      <c r="K29" s="115">
        <v>1289</v>
      </c>
      <c r="L29" s="90"/>
      <c r="M29" s="115">
        <v>983</v>
      </c>
      <c r="N29" s="102"/>
      <c r="O29" s="115">
        <v>936</v>
      </c>
      <c r="P29" s="102"/>
      <c r="Q29" s="125"/>
      <c r="R29" s="115">
        <v>1599</v>
      </c>
      <c r="S29" s="102"/>
      <c r="T29" s="114">
        <v>1547</v>
      </c>
      <c r="U29" s="92"/>
      <c r="V29" s="116">
        <f t="shared" si="0"/>
        <v>3.3613445378151261</v>
      </c>
      <c r="W29" s="23"/>
    </row>
    <row r="30" spans="1:24">
      <c r="A30" s="156" t="s">
        <v>96</v>
      </c>
      <c r="B30" s="204"/>
      <c r="C30" s="156" t="s">
        <v>97</v>
      </c>
      <c r="D30" s="82"/>
      <c r="E30" s="115">
        <v>744</v>
      </c>
      <c r="F30" s="102"/>
      <c r="G30" s="115">
        <v>779</v>
      </c>
      <c r="H30" s="92"/>
      <c r="I30" s="115">
        <v>790</v>
      </c>
      <c r="J30" s="102"/>
      <c r="K30" s="115">
        <v>604</v>
      </c>
      <c r="L30" s="90"/>
      <c r="M30" s="115">
        <v>735</v>
      </c>
      <c r="N30" s="102"/>
      <c r="O30" s="115">
        <v>450</v>
      </c>
      <c r="P30" s="102"/>
      <c r="Q30" s="125"/>
      <c r="R30" s="115">
        <v>998</v>
      </c>
      <c r="S30" s="102"/>
      <c r="T30" s="114">
        <v>844</v>
      </c>
      <c r="U30" s="92"/>
      <c r="V30" s="116">
        <f t="shared" si="0"/>
        <v>18.246445497630333</v>
      </c>
      <c r="W30" s="23"/>
    </row>
    <row r="31" spans="1:24">
      <c r="A31" s="156" t="s">
        <v>98</v>
      </c>
      <c r="B31" s="204"/>
      <c r="C31" s="156" t="s">
        <v>97</v>
      </c>
      <c r="D31" s="82"/>
      <c r="E31" s="115">
        <v>243</v>
      </c>
      <c r="F31" s="102"/>
      <c r="G31" s="115">
        <v>237</v>
      </c>
      <c r="H31" s="92"/>
      <c r="I31" s="115">
        <v>277</v>
      </c>
      <c r="J31" s="102"/>
      <c r="K31" s="115">
        <v>157</v>
      </c>
      <c r="L31" s="90"/>
      <c r="M31" s="115">
        <v>85</v>
      </c>
      <c r="N31" s="102"/>
      <c r="O31" s="115">
        <v>117</v>
      </c>
      <c r="P31" s="102"/>
      <c r="Q31" s="125"/>
      <c r="R31" s="115">
        <v>26</v>
      </c>
      <c r="S31" s="102"/>
      <c r="T31" s="114">
        <v>148</v>
      </c>
      <c r="U31" s="92"/>
      <c r="V31" s="116">
        <f t="shared" si="0"/>
        <v>-82.432432432432435</v>
      </c>
      <c r="W31" s="23"/>
    </row>
    <row r="32" spans="1:24">
      <c r="A32" s="119" t="s">
        <v>58</v>
      </c>
      <c r="B32" s="99"/>
      <c r="C32" s="119"/>
      <c r="D32" s="97"/>
      <c r="E32" s="121">
        <f>SUM(E29:E31)</f>
        <v>2551</v>
      </c>
      <c r="F32" s="100"/>
      <c r="G32" s="122">
        <v>2430</v>
      </c>
      <c r="H32" s="47"/>
      <c r="I32" s="121">
        <v>2340</v>
      </c>
      <c r="J32" s="100"/>
      <c r="K32" s="122">
        <v>2050</v>
      </c>
      <c r="L32" s="86"/>
      <c r="M32" s="121">
        <v>1803</v>
      </c>
      <c r="N32" s="100"/>
      <c r="O32" s="122">
        <v>1503</v>
      </c>
      <c r="P32" s="100"/>
      <c r="Q32" s="124"/>
      <c r="R32" s="121">
        <v>2623</v>
      </c>
      <c r="S32" s="100"/>
      <c r="T32" s="120">
        <v>2539</v>
      </c>
      <c r="U32" s="47"/>
      <c r="V32" s="116">
        <f t="shared" si="0"/>
        <v>3.3083891295785741</v>
      </c>
      <c r="W32" s="23"/>
      <c r="X32" s="94"/>
    </row>
    <row r="33" spans="1:27" s="140" customFormat="1">
      <c r="A33" s="156"/>
      <c r="B33" s="204"/>
      <c r="C33" s="156"/>
      <c r="D33" s="82"/>
      <c r="E33" s="115"/>
      <c r="F33" s="102"/>
      <c r="G33" s="115"/>
      <c r="H33" s="92"/>
      <c r="I33" s="115"/>
      <c r="J33" s="102"/>
      <c r="K33" s="115"/>
      <c r="L33" s="90"/>
      <c r="M33" s="115"/>
      <c r="N33" s="102"/>
      <c r="O33" s="115"/>
      <c r="P33" s="102"/>
      <c r="Q33" s="125"/>
      <c r="R33" s="115"/>
      <c r="S33" s="102"/>
      <c r="T33" s="114"/>
      <c r="U33" s="92"/>
      <c r="V33" s="116"/>
      <c r="W33" s="23"/>
      <c r="X33" s="139"/>
    </row>
    <row r="34" spans="1:27">
      <c r="A34" s="156" t="s">
        <v>99</v>
      </c>
      <c r="B34" s="204"/>
      <c r="C34" s="156" t="s">
        <v>93</v>
      </c>
      <c r="D34" s="82"/>
      <c r="E34" s="115">
        <v>1288</v>
      </c>
      <c r="F34" s="102"/>
      <c r="G34" s="115" t="s">
        <v>49</v>
      </c>
      <c r="H34" s="92"/>
      <c r="I34" s="115">
        <v>1094</v>
      </c>
      <c r="J34" s="102"/>
      <c r="K34" s="115" t="s">
        <v>49</v>
      </c>
      <c r="L34" s="90"/>
      <c r="M34" s="115">
        <v>1027</v>
      </c>
      <c r="N34" s="102"/>
      <c r="O34" s="115" t="s">
        <v>49</v>
      </c>
      <c r="P34" s="102"/>
      <c r="Q34" s="125"/>
      <c r="R34" s="115">
        <v>1188</v>
      </c>
      <c r="S34" s="102"/>
      <c r="T34" s="114">
        <v>1172</v>
      </c>
      <c r="U34" s="92"/>
      <c r="V34" s="116">
        <f t="shared" si="0"/>
        <v>1.3651877133105803</v>
      </c>
      <c r="W34" s="23"/>
    </row>
    <row r="35" spans="1:27">
      <c r="A35" s="156" t="s">
        <v>100</v>
      </c>
      <c r="B35" s="204"/>
      <c r="C35" s="156" t="s">
        <v>93</v>
      </c>
      <c r="D35" s="82"/>
      <c r="E35" s="115">
        <v>1222</v>
      </c>
      <c r="F35" s="102"/>
      <c r="G35" s="115" t="s">
        <v>49</v>
      </c>
      <c r="H35" s="92"/>
      <c r="I35" s="115">
        <v>1038</v>
      </c>
      <c r="J35" s="102"/>
      <c r="K35" s="115" t="s">
        <v>49</v>
      </c>
      <c r="L35" s="90"/>
      <c r="M35" s="115">
        <v>1087</v>
      </c>
      <c r="N35" s="102"/>
      <c r="O35" s="115" t="s">
        <v>49</v>
      </c>
      <c r="P35" s="102"/>
      <c r="Q35" s="125"/>
      <c r="R35" s="115">
        <v>852</v>
      </c>
      <c r="S35" s="102"/>
      <c r="T35" s="114">
        <v>808</v>
      </c>
      <c r="U35" s="92"/>
      <c r="V35" s="116">
        <f t="shared" si="0"/>
        <v>5.4455445544554459</v>
      </c>
      <c r="W35" s="23"/>
    </row>
    <row r="36" spans="1:27">
      <c r="A36" s="156" t="s">
        <v>146</v>
      </c>
      <c r="B36" s="204"/>
      <c r="C36" s="156" t="s">
        <v>93</v>
      </c>
      <c r="D36" s="82"/>
      <c r="E36" s="115" t="s">
        <v>49</v>
      </c>
      <c r="F36" s="102"/>
      <c r="G36" s="115" t="s">
        <v>49</v>
      </c>
      <c r="H36" s="92"/>
      <c r="I36" s="115">
        <v>1</v>
      </c>
      <c r="J36" s="102"/>
      <c r="K36" s="115" t="s">
        <v>49</v>
      </c>
      <c r="L36" s="90"/>
      <c r="M36" s="115">
        <v>0</v>
      </c>
      <c r="N36" s="102"/>
      <c r="O36" s="115" t="s">
        <v>49</v>
      </c>
      <c r="P36" s="102"/>
      <c r="Q36" s="125"/>
      <c r="R36" s="115"/>
      <c r="S36" s="102"/>
      <c r="T36" s="114">
        <v>5</v>
      </c>
      <c r="U36" s="92"/>
      <c r="V36" s="116">
        <f t="shared" si="0"/>
        <v>-100</v>
      </c>
      <c r="W36" s="23"/>
    </row>
    <row r="37" spans="1:27">
      <c r="A37" s="156" t="s">
        <v>101</v>
      </c>
      <c r="B37" s="204"/>
      <c r="C37" s="156" t="s">
        <v>93</v>
      </c>
      <c r="D37" s="82"/>
      <c r="E37" s="115">
        <v>1685</v>
      </c>
      <c r="F37" s="102"/>
      <c r="G37" s="115" t="s">
        <v>49</v>
      </c>
      <c r="H37" s="92"/>
      <c r="I37" s="115">
        <v>1785</v>
      </c>
      <c r="J37" s="102"/>
      <c r="K37" s="115" t="s">
        <v>49</v>
      </c>
      <c r="L37" s="90"/>
      <c r="M37" s="115">
        <v>1744</v>
      </c>
      <c r="N37" s="102"/>
      <c r="O37" s="115" t="s">
        <v>49</v>
      </c>
      <c r="P37" s="102"/>
      <c r="Q37" s="125"/>
      <c r="R37" s="115">
        <v>1477</v>
      </c>
      <c r="S37" s="102"/>
      <c r="T37" s="114">
        <v>1218</v>
      </c>
      <c r="U37" s="92"/>
      <c r="V37" s="116">
        <f t="shared" si="0"/>
        <v>21.264367816091951</v>
      </c>
      <c r="W37" s="23"/>
    </row>
    <row r="38" spans="1:27">
      <c r="A38" s="119" t="s">
        <v>102</v>
      </c>
      <c r="B38" s="99"/>
      <c r="C38" s="119"/>
      <c r="D38" s="97"/>
      <c r="E38" s="121">
        <f>SUM(E34:E37)</f>
        <v>4195</v>
      </c>
      <c r="F38" s="100"/>
      <c r="G38" s="122" t="s">
        <v>49</v>
      </c>
      <c r="H38" s="47"/>
      <c r="I38" s="121">
        <v>3918</v>
      </c>
      <c r="J38" s="100"/>
      <c r="K38" s="122" t="s">
        <v>49</v>
      </c>
      <c r="L38" s="86"/>
      <c r="M38" s="121">
        <v>3858</v>
      </c>
      <c r="N38" s="100"/>
      <c r="O38" s="122" t="s">
        <v>49</v>
      </c>
      <c r="P38" s="100"/>
      <c r="Q38" s="124"/>
      <c r="R38" s="121">
        <v>3517</v>
      </c>
      <c r="S38" s="100"/>
      <c r="T38" s="120">
        <v>3203</v>
      </c>
      <c r="U38" s="47"/>
      <c r="V38" s="116">
        <f t="shared" si="0"/>
        <v>9.8033093974399002</v>
      </c>
      <c r="W38" s="23"/>
      <c r="X38" s="94"/>
    </row>
    <row r="39" spans="1:27" s="140" customFormat="1">
      <c r="A39" s="84"/>
      <c r="B39" s="93"/>
      <c r="C39" s="84"/>
      <c r="D39" s="138"/>
      <c r="E39" s="87"/>
      <c r="F39" s="85"/>
      <c r="G39" s="89"/>
      <c r="H39" s="205"/>
      <c r="I39" s="87"/>
      <c r="J39" s="85"/>
      <c r="K39" s="89"/>
      <c r="L39" s="206"/>
      <c r="M39" s="207"/>
      <c r="N39" s="208"/>
      <c r="O39" s="209"/>
      <c r="P39" s="206"/>
      <c r="Q39" s="214"/>
      <c r="R39" s="207"/>
      <c r="S39" s="208"/>
      <c r="T39" s="91"/>
      <c r="U39" s="208"/>
      <c r="V39" s="116"/>
      <c r="W39" s="161"/>
      <c r="Z39" s="139"/>
      <c r="AA39" s="139"/>
    </row>
    <row r="40" spans="1:27">
      <c r="A40" s="12" t="s">
        <v>147</v>
      </c>
      <c r="B40" s="81"/>
      <c r="C40" s="12" t="s">
        <v>93</v>
      </c>
      <c r="D40" s="133"/>
      <c r="E40" s="88" t="s">
        <v>49</v>
      </c>
      <c r="F40" s="18"/>
      <c r="G40" s="89">
        <v>19</v>
      </c>
      <c r="H40" s="137"/>
      <c r="I40" s="88" t="s">
        <v>49</v>
      </c>
      <c r="J40" s="18"/>
      <c r="K40" s="89">
        <v>14</v>
      </c>
      <c r="L40" s="210"/>
      <c r="M40" s="209" t="s">
        <v>49</v>
      </c>
      <c r="N40" s="134"/>
      <c r="O40" s="135">
        <v>13</v>
      </c>
      <c r="P40" s="210"/>
      <c r="Q40" s="215"/>
      <c r="R40" s="209" t="s">
        <v>49</v>
      </c>
      <c r="S40" s="134"/>
      <c r="T40" s="88" t="s">
        <v>49</v>
      </c>
      <c r="U40" s="134"/>
      <c r="V40" s="116" t="s">
        <v>49</v>
      </c>
      <c r="W40" s="23"/>
      <c r="X40" s="140"/>
      <c r="Y40" s="140"/>
      <c r="Z40" s="139"/>
      <c r="AA40" s="139"/>
    </row>
    <row r="41" spans="1:27">
      <c r="A41" s="119" t="s">
        <v>61</v>
      </c>
      <c r="B41" s="99"/>
      <c r="C41" s="119"/>
      <c r="D41" s="97"/>
      <c r="E41" s="121">
        <v>406761</v>
      </c>
      <c r="F41" s="100"/>
      <c r="G41" s="122">
        <v>521302</v>
      </c>
      <c r="H41" s="47"/>
      <c r="I41" s="121">
        <v>414688</v>
      </c>
      <c r="J41" s="100"/>
      <c r="K41" s="122">
        <v>368020</v>
      </c>
      <c r="L41" s="86"/>
      <c r="M41" s="121">
        <v>426363</v>
      </c>
      <c r="N41" s="100"/>
      <c r="O41" s="122">
        <v>334391</v>
      </c>
      <c r="P41" s="100"/>
      <c r="Q41" s="124"/>
      <c r="R41" s="121">
        <f>SUM(R27,R32,R38)</f>
        <v>421824</v>
      </c>
      <c r="S41" s="100"/>
      <c r="T41" s="120">
        <v>390826</v>
      </c>
      <c r="U41" s="47"/>
      <c r="V41" s="116">
        <f t="shared" si="0"/>
        <v>7.9314068153091153</v>
      </c>
      <c r="W41" s="23"/>
      <c r="X41" s="94"/>
    </row>
    <row r="42" spans="1:27">
      <c r="A42" s="82"/>
      <c r="B42" s="82"/>
      <c r="C42" s="82"/>
      <c r="D42" s="95"/>
      <c r="E42" s="104"/>
      <c r="F42" s="82"/>
      <c r="G42" s="104"/>
      <c r="H42" s="82"/>
      <c r="I42" s="104"/>
      <c r="J42" s="82"/>
      <c r="K42" s="104"/>
      <c r="L42" s="104"/>
      <c r="M42" s="104"/>
      <c r="N42" s="82"/>
      <c r="O42" s="104"/>
      <c r="P42" s="104"/>
      <c r="Q42" s="216"/>
      <c r="R42" s="104"/>
      <c r="S42" s="82"/>
      <c r="T42" s="104"/>
      <c r="U42" s="82"/>
      <c r="V42" s="116"/>
      <c r="W42" s="23"/>
      <c r="X42" s="140"/>
      <c r="Y42" s="140"/>
      <c r="Z42" s="139"/>
      <c r="AA42" s="139"/>
    </row>
    <row r="43" spans="1:27" ht="57">
      <c r="A43" s="220" t="s">
        <v>103</v>
      </c>
      <c r="B43" s="82"/>
      <c r="C43" s="221"/>
      <c r="D43" s="153"/>
      <c r="E43" s="211">
        <v>148043</v>
      </c>
      <c r="F43" s="149"/>
      <c r="G43" s="211">
        <v>188192</v>
      </c>
      <c r="H43" s="212"/>
      <c r="I43" s="211">
        <v>164649</v>
      </c>
      <c r="J43" s="149"/>
      <c r="K43" s="211">
        <v>125176</v>
      </c>
      <c r="L43" s="142"/>
      <c r="M43" s="211">
        <v>136496</v>
      </c>
      <c r="N43" s="149"/>
      <c r="O43" s="211">
        <v>122136</v>
      </c>
      <c r="P43" s="142"/>
      <c r="Q43" s="217"/>
      <c r="R43" s="211">
        <v>123673</v>
      </c>
      <c r="S43" s="149"/>
      <c r="T43" s="159">
        <v>148180</v>
      </c>
      <c r="U43" s="212"/>
      <c r="V43" s="404">
        <f t="shared" si="0"/>
        <v>-16.538669186124981</v>
      </c>
      <c r="W43" s="23"/>
      <c r="X43" s="140"/>
      <c r="Y43" s="140"/>
      <c r="Z43" s="139"/>
      <c r="AA43" s="139"/>
    </row>
    <row r="44" spans="1:27">
      <c r="A44" s="219"/>
      <c r="B44" s="82"/>
      <c r="C44" s="82"/>
      <c r="D44" s="153"/>
      <c r="E44" s="154"/>
      <c r="F44" s="149"/>
      <c r="G44" s="154"/>
      <c r="H44" s="212"/>
      <c r="I44" s="154"/>
      <c r="J44" s="149"/>
      <c r="K44" s="154"/>
      <c r="L44" s="142"/>
      <c r="M44" s="154"/>
      <c r="N44" s="149"/>
      <c r="O44" s="154"/>
      <c r="P44" s="142"/>
      <c r="Q44" s="131"/>
      <c r="R44" s="218"/>
      <c r="S44" s="218"/>
      <c r="T44" s="218"/>
      <c r="U44" s="218"/>
      <c r="V44" s="218"/>
      <c r="W44" s="130"/>
      <c r="X44" s="140"/>
      <c r="Y44" s="140"/>
      <c r="Z44" s="139"/>
      <c r="AA44" s="139"/>
    </row>
    <row r="45" spans="1:27">
      <c r="A45" s="213" t="s">
        <v>148</v>
      </c>
      <c r="B45" s="79"/>
      <c r="C45" s="79"/>
      <c r="D45" s="95"/>
      <c r="E45" s="80"/>
      <c r="F45" s="144"/>
      <c r="G45" s="80"/>
      <c r="H45" s="144"/>
      <c r="I45" s="80"/>
      <c r="J45" s="144"/>
      <c r="K45" s="80"/>
      <c r="L45" s="82"/>
      <c r="M45" s="82"/>
      <c r="N45" s="82"/>
      <c r="O45" s="82"/>
      <c r="P45" s="95"/>
      <c r="X45" s="140"/>
      <c r="Y45" s="140"/>
      <c r="Z45" s="139"/>
      <c r="AA45" s="139"/>
    </row>
    <row r="46" spans="1:27">
      <c r="A46" s="143" t="s">
        <v>105</v>
      </c>
      <c r="B46" s="97"/>
      <c r="C46" s="97"/>
      <c r="D46" s="95"/>
      <c r="E46" s="82"/>
      <c r="F46" s="82"/>
      <c r="G46" s="82"/>
      <c r="H46" s="82"/>
      <c r="I46" s="82"/>
      <c r="J46" s="82"/>
      <c r="K46" s="82"/>
      <c r="L46" s="82"/>
      <c r="M46" s="82"/>
      <c r="N46" s="82"/>
      <c r="O46" s="82"/>
      <c r="P46" s="82"/>
      <c r="Q46" s="82"/>
      <c r="R46" s="82"/>
      <c r="S46" s="82"/>
      <c r="T46" s="82"/>
      <c r="U46" s="82"/>
      <c r="V46" s="82"/>
      <c r="X46" s="140"/>
      <c r="Y46" s="140"/>
      <c r="Z46" s="139"/>
      <c r="AA46" s="139"/>
    </row>
    <row r="47" spans="1:27">
      <c r="A47" s="143" t="s">
        <v>106</v>
      </c>
      <c r="B47" s="97"/>
      <c r="C47" s="97"/>
      <c r="D47" s="95"/>
      <c r="E47" s="82"/>
      <c r="F47" s="82"/>
      <c r="G47" s="82"/>
      <c r="H47" s="82"/>
      <c r="I47" s="82"/>
      <c r="J47" s="82"/>
      <c r="K47" s="82"/>
      <c r="L47" s="82"/>
      <c r="M47" s="82"/>
      <c r="N47" s="82"/>
      <c r="O47" s="82"/>
      <c r="P47" s="95"/>
      <c r="Q47" s="95"/>
      <c r="R47" s="82"/>
      <c r="S47" s="82"/>
      <c r="T47" s="82"/>
      <c r="U47" s="82"/>
      <c r="V47" s="82"/>
      <c r="X47" s="140"/>
      <c r="Y47" s="140"/>
      <c r="Z47" s="139"/>
      <c r="AA47" s="139"/>
    </row>
    <row r="48" spans="1:27">
      <c r="A48" s="143" t="s">
        <v>149</v>
      </c>
      <c r="B48" s="97"/>
      <c r="C48" s="97"/>
      <c r="D48" s="95"/>
      <c r="E48" s="82"/>
      <c r="F48" s="82"/>
      <c r="G48" s="82"/>
      <c r="H48" s="82"/>
      <c r="I48" s="82"/>
      <c r="J48" s="82"/>
      <c r="K48" s="82"/>
      <c r="L48" s="82"/>
      <c r="M48" s="82"/>
      <c r="N48" s="82"/>
      <c r="O48" s="82"/>
      <c r="P48" s="95"/>
      <c r="Q48" s="95"/>
      <c r="R48" s="82"/>
      <c r="S48" s="82"/>
      <c r="T48" s="82"/>
      <c r="U48" s="82"/>
      <c r="V48" s="82"/>
      <c r="X48" s="140"/>
      <c r="Y48" s="140"/>
      <c r="Z48" s="139"/>
      <c r="AA48" s="139"/>
    </row>
    <row r="49" spans="1:27">
      <c r="A49" s="95"/>
      <c r="B49" s="95"/>
      <c r="C49" s="95"/>
      <c r="D49" s="95"/>
      <c r="E49" s="95"/>
      <c r="F49" s="95"/>
      <c r="G49" s="95"/>
      <c r="H49" s="95"/>
      <c r="I49" s="95"/>
      <c r="J49" s="95"/>
      <c r="K49" s="95"/>
      <c r="L49" s="82"/>
      <c r="M49" s="82"/>
      <c r="N49" s="82"/>
      <c r="O49" s="82"/>
      <c r="P49" s="95"/>
      <c r="Q49" s="95"/>
      <c r="R49" s="95"/>
      <c r="S49" s="95"/>
      <c r="T49" s="95"/>
      <c r="U49" s="95"/>
      <c r="V49" s="82"/>
      <c r="X49" s="140"/>
      <c r="Y49" s="140"/>
      <c r="Z49" s="139"/>
      <c r="AA49" s="139"/>
    </row>
    <row r="50" spans="1:27">
      <c r="A50" s="96" t="s">
        <v>150</v>
      </c>
      <c r="B50" s="82"/>
      <c r="C50" s="82"/>
      <c r="D50" s="95"/>
      <c r="E50" s="97"/>
      <c r="F50" s="97"/>
      <c r="G50" s="82"/>
      <c r="H50" s="97"/>
      <c r="I50" s="97"/>
      <c r="J50" s="97"/>
      <c r="K50" s="82"/>
      <c r="L50" s="97"/>
      <c r="M50" s="97"/>
      <c r="N50" s="97"/>
      <c r="O50" s="97"/>
      <c r="P50" s="95"/>
      <c r="Q50" s="95"/>
      <c r="R50" s="82"/>
      <c r="S50" s="97"/>
      <c r="T50" s="82"/>
      <c r="U50" s="82"/>
      <c r="V50" s="82"/>
      <c r="W50" s="82"/>
      <c r="X50" s="82"/>
      <c r="Y50" s="140"/>
      <c r="Z50" s="139"/>
      <c r="AA50" s="139"/>
    </row>
    <row r="51" spans="1:27">
      <c r="A51" s="82"/>
      <c r="B51" s="82"/>
      <c r="C51" s="82"/>
      <c r="D51" s="95"/>
      <c r="E51" s="82"/>
      <c r="F51" s="82"/>
      <c r="G51" s="82"/>
      <c r="H51" s="82"/>
      <c r="I51" s="82"/>
      <c r="J51" s="82"/>
      <c r="K51" s="82"/>
      <c r="L51" s="82"/>
      <c r="M51" s="82"/>
      <c r="N51" s="82"/>
      <c r="O51" s="82"/>
      <c r="P51" s="95"/>
      <c r="Q51" s="95"/>
      <c r="R51" s="82"/>
      <c r="S51" s="82"/>
      <c r="T51" s="82"/>
      <c r="U51" s="82"/>
      <c r="V51" s="82"/>
      <c r="W51" s="82"/>
      <c r="X51" s="82"/>
      <c r="Y51" s="140"/>
      <c r="Z51" s="139"/>
      <c r="AA51" s="139"/>
    </row>
    <row r="52" spans="1:27" ht="15.75" thickBot="1">
      <c r="A52" s="97"/>
      <c r="B52" s="97"/>
      <c r="C52" s="82"/>
      <c r="D52" s="82"/>
      <c r="E52" s="53" t="s">
        <v>12</v>
      </c>
      <c r="F52" s="21"/>
      <c r="G52" s="54" t="s">
        <v>13</v>
      </c>
      <c r="H52" s="21"/>
      <c r="I52" s="53" t="s">
        <v>14</v>
      </c>
      <c r="J52" s="21"/>
      <c r="K52" s="54" t="s">
        <v>15</v>
      </c>
      <c r="L52" s="21"/>
      <c r="M52" s="53" t="s">
        <v>16</v>
      </c>
      <c r="N52" s="21"/>
      <c r="O52" s="54" t="s">
        <v>143</v>
      </c>
      <c r="P52" s="21"/>
      <c r="Q52" s="74"/>
      <c r="R52" s="75" t="s">
        <v>18</v>
      </c>
      <c r="S52" s="78"/>
      <c r="T52" s="76" t="s">
        <v>19</v>
      </c>
      <c r="U52" s="78"/>
      <c r="V52" s="75" t="s">
        <v>20</v>
      </c>
      <c r="W52" s="77"/>
      <c r="X52" s="140"/>
      <c r="Y52" s="140"/>
      <c r="Z52" s="139"/>
      <c r="AA52" s="139"/>
    </row>
    <row r="53" spans="1:27">
      <c r="A53" s="97"/>
      <c r="B53" s="97"/>
      <c r="C53" s="82"/>
      <c r="D53" s="82"/>
      <c r="E53" s="83"/>
      <c r="F53" s="83"/>
      <c r="G53" s="98"/>
      <c r="H53" s="83"/>
      <c r="I53" s="83"/>
      <c r="J53" s="83"/>
      <c r="K53" s="98"/>
      <c r="L53" s="83"/>
      <c r="M53" s="83"/>
      <c r="N53" s="83"/>
      <c r="O53" s="98"/>
      <c r="P53" s="83"/>
      <c r="Q53" s="123"/>
      <c r="R53" s="83"/>
      <c r="S53" s="83"/>
      <c r="T53" s="98"/>
      <c r="U53" s="83"/>
      <c r="V53" s="83"/>
      <c r="W53" s="23"/>
      <c r="X53" s="140"/>
      <c r="Y53" s="140"/>
      <c r="Z53" s="139"/>
      <c r="AA53" s="139"/>
    </row>
    <row r="54" spans="1:27">
      <c r="A54" s="156" t="s">
        <v>109</v>
      </c>
      <c r="B54" s="204"/>
      <c r="C54" s="156"/>
      <c r="D54" s="82"/>
      <c r="E54" s="115">
        <v>3067</v>
      </c>
      <c r="F54" s="102"/>
      <c r="G54" s="115">
        <v>4334</v>
      </c>
      <c r="H54" s="92"/>
      <c r="I54" s="115">
        <v>2106</v>
      </c>
      <c r="J54" s="102"/>
      <c r="K54" s="115">
        <v>2562</v>
      </c>
      <c r="L54" s="90"/>
      <c r="M54" s="115">
        <v>1395</v>
      </c>
      <c r="N54" s="102"/>
      <c r="O54" s="115">
        <v>1400</v>
      </c>
      <c r="P54" s="102"/>
      <c r="Q54" s="125"/>
      <c r="R54" s="115">
        <v>1164</v>
      </c>
      <c r="S54" s="102"/>
      <c r="T54" s="114">
        <v>1933</v>
      </c>
      <c r="U54" s="92"/>
      <c r="V54" s="116">
        <f>(R54-T54)/T54*100</f>
        <v>-39.782721158820486</v>
      </c>
      <c r="W54" s="23"/>
    </row>
    <row r="55" spans="1:27" ht="26.25">
      <c r="A55" s="156" t="s">
        <v>110</v>
      </c>
      <c r="B55" s="204"/>
      <c r="C55" s="156"/>
      <c r="D55" s="82"/>
      <c r="E55" s="115">
        <v>6811</v>
      </c>
      <c r="F55" s="102"/>
      <c r="G55" s="115">
        <v>6983</v>
      </c>
      <c r="H55" s="92"/>
      <c r="I55" s="115">
        <v>5314</v>
      </c>
      <c r="J55" s="102"/>
      <c r="K55" s="115">
        <v>4971</v>
      </c>
      <c r="L55" s="90"/>
      <c r="M55" s="115">
        <v>3322</v>
      </c>
      <c r="N55" s="102"/>
      <c r="O55" s="115">
        <v>3450</v>
      </c>
      <c r="P55" s="102"/>
      <c r="Q55" s="125"/>
      <c r="R55" s="115">
        <v>5010</v>
      </c>
      <c r="S55" s="102"/>
      <c r="T55" s="114">
        <v>4339</v>
      </c>
      <c r="U55" s="92"/>
      <c r="V55" s="116">
        <f t="shared" ref="V55:V58" si="1">(R55-T55)/T55*100</f>
        <v>15.464392717215949</v>
      </c>
      <c r="W55" s="23"/>
    </row>
    <row r="56" spans="1:27" ht="26.25">
      <c r="A56" s="156" t="s">
        <v>111</v>
      </c>
      <c r="B56" s="204"/>
      <c r="C56" s="156"/>
      <c r="D56" s="82"/>
      <c r="E56" s="115">
        <v>6270</v>
      </c>
      <c r="F56" s="102"/>
      <c r="G56" s="115">
        <v>6187</v>
      </c>
      <c r="H56" s="92"/>
      <c r="I56" s="115">
        <v>6138</v>
      </c>
      <c r="J56" s="102"/>
      <c r="K56" s="115">
        <v>4717</v>
      </c>
      <c r="L56" s="90"/>
      <c r="M56" s="115">
        <v>4595</v>
      </c>
      <c r="N56" s="102"/>
      <c r="O56" s="115">
        <v>2547</v>
      </c>
      <c r="P56" s="102"/>
      <c r="Q56" s="125"/>
      <c r="R56" s="115">
        <v>5822</v>
      </c>
      <c r="S56" s="102"/>
      <c r="T56" s="114">
        <v>4470</v>
      </c>
      <c r="U56" s="92"/>
      <c r="V56" s="116">
        <f t="shared" si="1"/>
        <v>30.246085011185681</v>
      </c>
      <c r="W56" s="23"/>
    </row>
    <row r="57" spans="1:27" ht="26.25">
      <c r="A57" s="156" t="s">
        <v>112</v>
      </c>
      <c r="B57" s="204"/>
      <c r="C57" s="156"/>
      <c r="D57" s="82"/>
      <c r="E57" s="115">
        <v>3726</v>
      </c>
      <c r="F57" s="102"/>
      <c r="G57" s="115">
        <v>4212</v>
      </c>
      <c r="H57" s="92"/>
      <c r="I57" s="115">
        <v>2934</v>
      </c>
      <c r="J57" s="102"/>
      <c r="K57" s="115">
        <v>2954</v>
      </c>
      <c r="L57" s="90"/>
      <c r="M57" s="115">
        <v>2392</v>
      </c>
      <c r="N57" s="102"/>
      <c r="O57" s="115">
        <v>2331</v>
      </c>
      <c r="P57" s="102"/>
      <c r="Q57" s="125"/>
      <c r="R57" s="115">
        <v>2729</v>
      </c>
      <c r="S57" s="102"/>
      <c r="T57" s="114">
        <v>2750</v>
      </c>
      <c r="U57" s="92"/>
      <c r="V57" s="116">
        <f t="shared" si="1"/>
        <v>-0.76363636363636367</v>
      </c>
      <c r="W57" s="23"/>
    </row>
    <row r="58" spans="1:27" s="140" customFormat="1">
      <c r="A58" s="119" t="s">
        <v>67</v>
      </c>
      <c r="B58" s="99"/>
      <c r="C58" s="119"/>
      <c r="D58" s="97"/>
      <c r="E58" s="121">
        <f>SUM(E54:E57)</f>
        <v>19874</v>
      </c>
      <c r="F58" s="100"/>
      <c r="G58" s="122">
        <v>21716</v>
      </c>
      <c r="H58" s="47"/>
      <c r="I58" s="121">
        <f>SUM(I54:I57)</f>
        <v>16492</v>
      </c>
      <c r="J58" s="100"/>
      <c r="K58" s="122">
        <v>15204</v>
      </c>
      <c r="L58" s="86"/>
      <c r="M58" s="121">
        <f>SUM(M54:M57)</f>
        <v>11704</v>
      </c>
      <c r="N58" s="100"/>
      <c r="O58" s="122">
        <f>SUM(O54:O57)</f>
        <v>9728</v>
      </c>
      <c r="P58" s="100"/>
      <c r="Q58" s="124"/>
      <c r="R58" s="121">
        <f>SUM(R54:R57)</f>
        <v>14725</v>
      </c>
      <c r="S58" s="100"/>
      <c r="T58" s="120">
        <f>SUM(T54:T57)</f>
        <v>13492</v>
      </c>
      <c r="U58" s="47"/>
      <c r="V58" s="116">
        <f t="shared" si="1"/>
        <v>9.1387488882300616</v>
      </c>
      <c r="W58" s="23"/>
      <c r="X58" s="139"/>
    </row>
    <row r="59" spans="1:27">
      <c r="A59" s="103"/>
      <c r="B59" s="103"/>
      <c r="C59" s="103"/>
      <c r="D59" s="103"/>
      <c r="E59" s="104"/>
      <c r="F59" s="103"/>
      <c r="G59" s="104"/>
      <c r="H59" s="103"/>
      <c r="I59" s="104"/>
      <c r="J59" s="103"/>
      <c r="K59" s="104"/>
      <c r="L59" s="104"/>
      <c r="M59" s="104"/>
      <c r="N59" s="103"/>
      <c r="O59" s="104"/>
      <c r="P59" s="104"/>
      <c r="Q59" s="170"/>
      <c r="R59" s="127"/>
      <c r="S59" s="128"/>
      <c r="T59" s="127"/>
      <c r="U59" s="128"/>
      <c r="V59" s="127"/>
      <c r="W59" s="130"/>
    </row>
  </sheetData>
  <conditionalFormatting sqref="E42 L42 P42:Q42 P59:Q59">
    <cfRule type="cellIs" dxfId="18" priority="37" operator="notEqual">
      <formula>0</formula>
    </cfRule>
  </conditionalFormatting>
  <conditionalFormatting sqref="G42">
    <cfRule type="cellIs" dxfId="17" priority="36" operator="notEqual">
      <formula>0</formula>
    </cfRule>
  </conditionalFormatting>
  <conditionalFormatting sqref="L59 A59:G59">
    <cfRule type="cellIs" dxfId="16" priority="15" operator="notEqual">
      <formula>0</formula>
    </cfRule>
  </conditionalFormatting>
  <conditionalFormatting sqref="R42">
    <cfRule type="cellIs" dxfId="15" priority="23" operator="notEqual">
      <formula>0</formula>
    </cfRule>
  </conditionalFormatting>
  <conditionalFormatting sqref="I42">
    <cfRule type="cellIs" dxfId="14" priority="20" operator="notEqual">
      <formula>0</formula>
    </cfRule>
  </conditionalFormatting>
  <conditionalFormatting sqref="K42">
    <cfRule type="cellIs" dxfId="13" priority="18" operator="notEqual">
      <formula>0</formula>
    </cfRule>
  </conditionalFormatting>
  <conditionalFormatting sqref="M42">
    <cfRule type="cellIs" dxfId="12" priority="17" operator="notEqual">
      <formula>0</formula>
    </cfRule>
  </conditionalFormatting>
  <conditionalFormatting sqref="O42">
    <cfRule type="cellIs" dxfId="11" priority="16" operator="notEqual">
      <formula>0</formula>
    </cfRule>
  </conditionalFormatting>
  <conditionalFormatting sqref="E59:G59">
    <cfRule type="cellIs" dxfId="10" priority="13" operator="notEqual">
      <formula>0</formula>
    </cfRule>
  </conditionalFormatting>
  <conditionalFormatting sqref="R59:T59">
    <cfRule type="cellIs" dxfId="9" priority="10" operator="notEqual">
      <formula>0</formula>
    </cfRule>
  </conditionalFormatting>
  <conditionalFormatting sqref="H59">
    <cfRule type="cellIs" dxfId="8" priority="12" operator="notEqual">
      <formula>0</formula>
    </cfRule>
  </conditionalFormatting>
  <conditionalFormatting sqref="R59:T59">
    <cfRule type="cellIs" dxfId="7" priority="11" operator="notEqual">
      <formula>0</formula>
    </cfRule>
  </conditionalFormatting>
  <conditionalFormatting sqref="V59">
    <cfRule type="cellIs" dxfId="6" priority="9" operator="notEqual">
      <formula>0</formula>
    </cfRule>
  </conditionalFormatting>
  <conditionalFormatting sqref="U59">
    <cfRule type="cellIs" dxfId="5" priority="8" operator="notEqual">
      <formula>0</formula>
    </cfRule>
  </conditionalFormatting>
  <conditionalFormatting sqref="I59:K59">
    <cfRule type="cellIs" dxfId="4" priority="7" operator="notEqual">
      <formula>0</formula>
    </cfRule>
  </conditionalFormatting>
  <conditionalFormatting sqref="I59:K59">
    <cfRule type="cellIs" dxfId="3" priority="6" operator="notEqual">
      <formula>0</formula>
    </cfRule>
  </conditionalFormatting>
  <conditionalFormatting sqref="M59:O59">
    <cfRule type="cellIs" dxfId="2" priority="4" operator="notEqual">
      <formula>0</formula>
    </cfRule>
  </conditionalFormatting>
  <conditionalFormatting sqref="M59:O59">
    <cfRule type="cellIs" dxfId="1" priority="3" operator="notEqual">
      <formula>0</formula>
    </cfRule>
  </conditionalFormatting>
  <conditionalFormatting sqref="T42">
    <cfRule type="cellIs" dxfId="0" priority="1" operator="notEqual">
      <formula>0</formula>
    </cfRule>
  </conditionalFormatting>
  <pageMargins left="0.31496062992125984" right="0.11811023622047245" top="0.15748031496062992" bottom="0.15748031496062992" header="0.31496062992125984" footer="0.31496062992125984"/>
  <pageSetup orientation="landscape" r:id="rId1"/>
  <customProperties>
    <customPr name="_pios_id" r:id="rId2"/>
    <customPr name="EpmWorksheetKeyString_GUID" r:id="rId3"/>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32"/>
  <sheetViews>
    <sheetView showGridLines="0" zoomScale="75" zoomScaleNormal="75" zoomScaleSheetLayoutView="80" workbookViewId="0">
      <selection activeCell="I41" sqref="I41"/>
    </sheetView>
  </sheetViews>
  <sheetFormatPr defaultColWidth="11.5703125" defaultRowHeight="15"/>
  <cols>
    <col min="1" max="1" width="40.7109375" style="175" customWidth="1"/>
    <col min="2" max="2" width="1.7109375" customWidth="1"/>
    <col min="3" max="3" width="15.7109375" customWidth="1"/>
    <col min="4" max="4" width="1.7109375" customWidth="1"/>
    <col min="5" max="5" width="15.7109375" customWidth="1"/>
    <col min="6" max="6" width="5.7109375" customWidth="1"/>
    <col min="7" max="7" width="15.7109375" customWidth="1"/>
    <col min="8" max="8" width="1.7109375" customWidth="1"/>
    <col min="9" max="9" width="15.7109375" customWidth="1"/>
    <col min="10" max="10" width="5.7109375" customWidth="1"/>
    <col min="11" max="11" width="15.7109375" customWidth="1"/>
    <col min="12" max="12" width="1.7109375" customWidth="1"/>
    <col min="13" max="13" width="15.7109375" customWidth="1"/>
    <col min="14" max="14" width="5.7109375" customWidth="1"/>
    <col min="15" max="15" width="1.7109375" customWidth="1"/>
    <col min="16" max="16" width="15.7109375" customWidth="1"/>
    <col min="17" max="17" width="1.7109375" customWidth="1"/>
    <col min="18" max="18" width="15.7109375" customWidth="1"/>
    <col min="19" max="19" width="1.7109375" customWidth="1"/>
    <col min="20" max="20" width="12.7109375" style="252" customWidth="1"/>
    <col min="21" max="21" width="1.7109375" customWidth="1"/>
    <col min="22" max="22" width="17.28515625" bestFit="1" customWidth="1"/>
  </cols>
  <sheetData>
    <row r="1" spans="1:22">
      <c r="A1" s="38" t="s">
        <v>151</v>
      </c>
      <c r="B1" s="19"/>
      <c r="C1" s="19"/>
      <c r="D1" s="19"/>
      <c r="E1" s="20"/>
      <c r="G1" s="19"/>
      <c r="H1" s="19"/>
      <c r="I1" s="20"/>
      <c r="P1" s="19"/>
      <c r="Q1" s="19"/>
      <c r="R1" s="20"/>
    </row>
    <row r="2" spans="1:22">
      <c r="A2" s="48"/>
      <c r="B2" s="20"/>
      <c r="C2" s="20"/>
      <c r="D2" s="20"/>
      <c r="E2" s="20"/>
      <c r="G2" s="20"/>
      <c r="H2" s="20"/>
      <c r="I2" s="20"/>
      <c r="P2" s="20"/>
      <c r="Q2" s="20"/>
      <c r="R2" s="20"/>
    </row>
    <row r="3" spans="1:22">
      <c r="A3" s="48"/>
      <c r="B3" s="20"/>
      <c r="C3" s="20"/>
      <c r="D3" s="20"/>
      <c r="E3" s="20"/>
      <c r="G3" s="20"/>
      <c r="H3" s="20"/>
      <c r="I3" s="20"/>
      <c r="P3" s="20"/>
      <c r="Q3" s="20"/>
      <c r="R3" s="20"/>
    </row>
    <row r="4" spans="1:22" ht="15.75" thickBot="1">
      <c r="A4" s="228" t="s">
        <v>24</v>
      </c>
      <c r="B4" s="20"/>
      <c r="C4" s="53" t="s">
        <v>12</v>
      </c>
      <c r="D4" s="21"/>
      <c r="E4" s="54" t="s">
        <v>13</v>
      </c>
      <c r="F4" s="21"/>
      <c r="G4" s="53" t="s">
        <v>14</v>
      </c>
      <c r="H4" s="21"/>
      <c r="I4" s="54" t="s">
        <v>15</v>
      </c>
      <c r="J4" s="21"/>
      <c r="K4" s="53" t="s">
        <v>16</v>
      </c>
      <c r="L4" s="21"/>
      <c r="M4" s="54" t="s">
        <v>17</v>
      </c>
      <c r="O4" s="230"/>
      <c r="P4" s="78" t="s">
        <v>18</v>
      </c>
      <c r="Q4" s="78"/>
      <c r="R4" s="227" t="s">
        <v>19</v>
      </c>
      <c r="S4" s="78"/>
      <c r="T4" s="295" t="s">
        <v>20</v>
      </c>
      <c r="U4" s="332"/>
    </row>
    <row r="5" spans="1:22">
      <c r="A5" s="48"/>
      <c r="B5" s="20"/>
      <c r="C5" s="251"/>
      <c r="D5" s="251"/>
      <c r="E5" s="251"/>
      <c r="F5" s="251"/>
      <c r="G5" s="251"/>
      <c r="H5" s="251"/>
      <c r="I5" s="251"/>
      <c r="J5" s="252"/>
      <c r="K5" s="251"/>
      <c r="L5" s="251"/>
      <c r="M5" s="251"/>
      <c r="N5" s="252"/>
      <c r="O5" s="300"/>
      <c r="P5" s="251"/>
      <c r="Q5" s="251"/>
      <c r="R5" s="251"/>
      <c r="S5" s="251"/>
      <c r="U5" s="301"/>
      <c r="V5" s="252"/>
    </row>
    <row r="6" spans="1:22">
      <c r="A6" s="229" t="s">
        <v>23</v>
      </c>
      <c r="B6" s="20"/>
      <c r="C6" s="256">
        <v>15588</v>
      </c>
      <c r="D6" s="302"/>
      <c r="E6" s="256">
        <v>15145</v>
      </c>
      <c r="F6" s="302"/>
      <c r="G6" s="256">
        <v>14691</v>
      </c>
      <c r="H6" s="302"/>
      <c r="I6" s="256">
        <v>11163</v>
      </c>
      <c r="J6" s="303"/>
      <c r="K6" s="256">
        <v>17192</v>
      </c>
      <c r="L6" s="302"/>
      <c r="M6" s="256">
        <v>12693</v>
      </c>
      <c r="N6" s="252"/>
      <c r="O6" s="300"/>
      <c r="P6" s="256">
        <v>16883</v>
      </c>
      <c r="Q6" s="302"/>
      <c r="R6" s="256">
        <v>14282</v>
      </c>
      <c r="S6" s="302"/>
      <c r="T6" s="296">
        <v>18.2</v>
      </c>
      <c r="U6" s="301"/>
      <c r="V6" s="255"/>
    </row>
    <row r="7" spans="1:22">
      <c r="A7" s="231" t="s">
        <v>152</v>
      </c>
      <c r="B7" s="20"/>
      <c r="C7" s="304">
        <v>-12598</v>
      </c>
      <c r="D7" s="302"/>
      <c r="E7" s="304">
        <v>-13056</v>
      </c>
      <c r="F7" s="302"/>
      <c r="G7" s="304">
        <v>-12593</v>
      </c>
      <c r="H7" s="302"/>
      <c r="I7" s="304">
        <v>-10160</v>
      </c>
      <c r="J7" s="303"/>
      <c r="K7" s="304">
        <v>-15391</v>
      </c>
      <c r="L7" s="302"/>
      <c r="M7" s="304">
        <v>-10528</v>
      </c>
      <c r="N7" s="252"/>
      <c r="O7" s="300"/>
      <c r="P7" s="304">
        <v>-13756</v>
      </c>
      <c r="Q7" s="302"/>
      <c r="R7" s="304">
        <v>-11655</v>
      </c>
      <c r="S7" s="302"/>
      <c r="T7" s="297">
        <v>18</v>
      </c>
      <c r="U7" s="301"/>
      <c r="V7" s="255"/>
    </row>
    <row r="8" spans="1:22">
      <c r="A8" s="233" t="s">
        <v>153</v>
      </c>
      <c r="B8" s="20"/>
      <c r="C8" s="305">
        <v>2990</v>
      </c>
      <c r="D8" s="302"/>
      <c r="E8" s="306">
        <v>2089</v>
      </c>
      <c r="F8" s="302"/>
      <c r="G8" s="305">
        <v>2098</v>
      </c>
      <c r="H8" s="302"/>
      <c r="I8" s="306">
        <v>1004</v>
      </c>
      <c r="J8" s="222"/>
      <c r="K8" s="305">
        <v>1801</v>
      </c>
      <c r="L8" s="302"/>
      <c r="M8" s="306">
        <v>2165</v>
      </c>
      <c r="N8" s="252"/>
      <c r="O8" s="300"/>
      <c r="P8" s="305">
        <v>3127</v>
      </c>
      <c r="Q8" s="302"/>
      <c r="R8" s="305">
        <v>2626</v>
      </c>
      <c r="S8" s="302"/>
      <c r="T8" s="232">
        <v>19</v>
      </c>
      <c r="U8" s="301"/>
      <c r="V8" s="255"/>
    </row>
    <row r="9" spans="1:22">
      <c r="A9" s="73" t="s">
        <v>154</v>
      </c>
      <c r="B9" s="20"/>
      <c r="C9" s="307">
        <v>19.181425568352171</v>
      </c>
      <c r="D9" s="302"/>
      <c r="E9" s="307">
        <v>13.8</v>
      </c>
      <c r="F9" s="302"/>
      <c r="G9" s="307">
        <v>14.3</v>
      </c>
      <c r="H9" s="302"/>
      <c r="I9" s="307">
        <v>9</v>
      </c>
      <c r="J9" s="303"/>
      <c r="K9" s="307">
        <v>10.5</v>
      </c>
      <c r="L9" s="302"/>
      <c r="M9" s="308">
        <v>17.100000000000001</v>
      </c>
      <c r="N9" s="252"/>
      <c r="O9" s="300"/>
      <c r="P9" s="307">
        <v>18.5</v>
      </c>
      <c r="Q9" s="302"/>
      <c r="R9" s="307">
        <v>18.399999999999999</v>
      </c>
      <c r="S9" s="302"/>
      <c r="T9" s="248" t="s">
        <v>155</v>
      </c>
      <c r="U9" s="301"/>
      <c r="V9" s="255"/>
    </row>
    <row r="10" spans="1:22">
      <c r="A10" s="48"/>
      <c r="B10" s="20"/>
      <c r="C10" s="309"/>
      <c r="D10" s="302"/>
      <c r="E10" s="309"/>
      <c r="F10" s="302"/>
      <c r="G10" s="309"/>
      <c r="H10" s="302"/>
      <c r="I10" s="309"/>
      <c r="J10" s="298"/>
      <c r="K10" s="309"/>
      <c r="L10" s="302"/>
      <c r="M10" s="309"/>
      <c r="N10" s="252"/>
      <c r="O10" s="300"/>
      <c r="P10" s="309"/>
      <c r="Q10" s="302"/>
      <c r="R10" s="309"/>
      <c r="S10" s="302"/>
      <c r="T10" s="298"/>
      <c r="U10" s="301"/>
      <c r="V10" s="255"/>
    </row>
    <row r="11" spans="1:22">
      <c r="A11" s="229" t="s">
        <v>156</v>
      </c>
      <c r="B11" s="20"/>
      <c r="C11" s="256">
        <v>-778</v>
      </c>
      <c r="D11" s="302"/>
      <c r="E11" s="256">
        <v>-661</v>
      </c>
      <c r="F11" s="302"/>
      <c r="G11" s="256">
        <v>-775</v>
      </c>
      <c r="H11" s="302"/>
      <c r="I11" s="256">
        <v>-673</v>
      </c>
      <c r="J11" s="303"/>
      <c r="K11" s="256">
        <v>-980</v>
      </c>
      <c r="L11" s="302"/>
      <c r="M11" s="256">
        <v>-957</v>
      </c>
      <c r="N11" s="252"/>
      <c r="O11" s="300"/>
      <c r="P11" s="256">
        <v>-685</v>
      </c>
      <c r="Q11" s="302"/>
      <c r="R11" s="256">
        <v>-651</v>
      </c>
      <c r="S11" s="302"/>
      <c r="T11" s="296">
        <v>5.2</v>
      </c>
      <c r="U11" s="301"/>
      <c r="V11" s="255"/>
    </row>
    <row r="12" spans="1:22">
      <c r="A12" s="229" t="s">
        <v>157</v>
      </c>
      <c r="B12" s="20"/>
      <c r="C12" s="256">
        <v>-193</v>
      </c>
      <c r="D12" s="302"/>
      <c r="E12" s="256">
        <v>-170</v>
      </c>
      <c r="F12" s="302"/>
      <c r="G12" s="256">
        <v>-193</v>
      </c>
      <c r="H12" s="302"/>
      <c r="I12" s="256">
        <v>-156</v>
      </c>
      <c r="J12" s="303"/>
      <c r="K12" s="256">
        <v>-190</v>
      </c>
      <c r="L12" s="302"/>
      <c r="M12" s="256">
        <v>-182</v>
      </c>
      <c r="N12" s="252"/>
      <c r="O12" s="300"/>
      <c r="P12" s="256">
        <v>-187</v>
      </c>
      <c r="Q12" s="302"/>
      <c r="R12" s="256">
        <v>-183</v>
      </c>
      <c r="S12" s="302"/>
      <c r="T12" s="296">
        <v>2.4</v>
      </c>
      <c r="U12" s="301"/>
      <c r="V12" s="255"/>
    </row>
    <row r="13" spans="1:22">
      <c r="A13" s="229" t="s">
        <v>158</v>
      </c>
      <c r="B13" s="20"/>
      <c r="C13" s="256">
        <v>157</v>
      </c>
      <c r="D13" s="302"/>
      <c r="E13" s="256">
        <v>866</v>
      </c>
      <c r="F13" s="302"/>
      <c r="G13" s="256">
        <v>968</v>
      </c>
      <c r="H13" s="302"/>
      <c r="I13" s="256">
        <v>1002</v>
      </c>
      <c r="J13" s="303"/>
      <c r="K13" s="256">
        <v>1106</v>
      </c>
      <c r="L13" s="302"/>
      <c r="M13" s="256">
        <v>1224</v>
      </c>
      <c r="N13" s="252"/>
      <c r="O13" s="300"/>
      <c r="P13" s="256">
        <v>684</v>
      </c>
      <c r="Q13" s="302"/>
      <c r="R13" s="256">
        <v>2560</v>
      </c>
      <c r="S13" s="302"/>
      <c r="T13" s="296">
        <v>-73.3</v>
      </c>
      <c r="U13" s="301"/>
      <c r="V13" s="255"/>
    </row>
    <row r="14" spans="1:22">
      <c r="A14" s="229" t="s">
        <v>159</v>
      </c>
      <c r="B14" s="20"/>
      <c r="C14" s="256">
        <v>-711</v>
      </c>
      <c r="D14" s="302"/>
      <c r="E14" s="256">
        <v>-416</v>
      </c>
      <c r="F14" s="302"/>
      <c r="G14" s="256">
        <v>-782</v>
      </c>
      <c r="H14" s="302"/>
      <c r="I14" s="256">
        <v>-437</v>
      </c>
      <c r="J14" s="303"/>
      <c r="K14" s="256">
        <v>-437</v>
      </c>
      <c r="L14" s="302"/>
      <c r="M14" s="256">
        <v>-604</v>
      </c>
      <c r="N14" s="252"/>
      <c r="O14" s="300"/>
      <c r="P14" s="256">
        <v>-1123</v>
      </c>
      <c r="Q14" s="302"/>
      <c r="R14" s="256">
        <v>-885</v>
      </c>
      <c r="S14" s="302"/>
      <c r="T14" s="296">
        <v>26.9</v>
      </c>
      <c r="U14" s="301"/>
      <c r="V14" s="255"/>
    </row>
    <row r="15" spans="1:22">
      <c r="A15" s="233" t="s">
        <v>160</v>
      </c>
      <c r="B15" s="20"/>
      <c r="C15" s="305">
        <v>1430</v>
      </c>
      <c r="D15" s="302"/>
      <c r="E15" s="306">
        <v>1709</v>
      </c>
      <c r="F15" s="302"/>
      <c r="G15" s="305">
        <v>1317</v>
      </c>
      <c r="H15" s="302"/>
      <c r="I15" s="306">
        <v>781</v>
      </c>
      <c r="J15" s="222"/>
      <c r="K15" s="305">
        <v>1340</v>
      </c>
      <c r="L15" s="302"/>
      <c r="M15" s="306">
        <v>1652</v>
      </c>
      <c r="N15" s="252"/>
      <c r="O15" s="300"/>
      <c r="P15" s="305">
        <v>1816</v>
      </c>
      <c r="Q15" s="302"/>
      <c r="R15" s="305">
        <v>3535</v>
      </c>
      <c r="S15" s="302"/>
      <c r="T15" s="232">
        <v>-48.6</v>
      </c>
      <c r="U15" s="301"/>
      <c r="V15" s="255"/>
    </row>
    <row r="16" spans="1:22" ht="26.25">
      <c r="A16" s="73" t="s">
        <v>161</v>
      </c>
      <c r="B16" s="20"/>
      <c r="C16" s="307">
        <v>9.1999999999999993</v>
      </c>
      <c r="D16" s="302"/>
      <c r="E16" s="307">
        <v>11.3</v>
      </c>
      <c r="F16" s="302"/>
      <c r="G16" s="307">
        <v>9</v>
      </c>
      <c r="H16" s="302"/>
      <c r="I16" s="307">
        <v>7</v>
      </c>
      <c r="J16" s="303"/>
      <c r="K16" s="307">
        <v>7.8</v>
      </c>
      <c r="L16" s="302"/>
      <c r="M16" s="308">
        <v>13</v>
      </c>
      <c r="N16" s="252"/>
      <c r="O16" s="300"/>
      <c r="P16" s="307">
        <v>10.8</v>
      </c>
      <c r="Q16" s="302"/>
      <c r="R16" s="307">
        <v>24.8</v>
      </c>
      <c r="S16" s="302"/>
      <c r="T16" s="248" t="s">
        <v>162</v>
      </c>
      <c r="U16" s="301"/>
      <c r="V16" s="255"/>
    </row>
    <row r="17" spans="1:22">
      <c r="A17" s="229" t="s">
        <v>163</v>
      </c>
      <c r="B17" s="20"/>
      <c r="C17" s="256">
        <v>35</v>
      </c>
      <c r="D17" s="302"/>
      <c r="E17" s="256" t="s">
        <v>164</v>
      </c>
      <c r="F17" s="302"/>
      <c r="G17" s="256" t="s">
        <v>164</v>
      </c>
      <c r="H17" s="302"/>
      <c r="I17" s="256">
        <v>-42</v>
      </c>
      <c r="J17" s="303"/>
      <c r="K17" s="256">
        <v>-39</v>
      </c>
      <c r="L17" s="302"/>
      <c r="M17" s="256">
        <v>-6</v>
      </c>
      <c r="N17" s="252"/>
      <c r="O17" s="300"/>
      <c r="P17" s="256" t="s">
        <v>164</v>
      </c>
      <c r="Q17" s="302"/>
      <c r="R17" s="256">
        <v>-67</v>
      </c>
      <c r="S17" s="302"/>
      <c r="T17" s="296" t="s">
        <v>40</v>
      </c>
      <c r="U17" s="301"/>
      <c r="V17" s="255"/>
    </row>
    <row r="18" spans="1:22">
      <c r="A18" s="233" t="s">
        <v>25</v>
      </c>
      <c r="B18" s="20"/>
      <c r="C18" s="305">
        <v>1465</v>
      </c>
      <c r="D18" s="302"/>
      <c r="E18" s="306">
        <v>1709</v>
      </c>
      <c r="F18" s="302"/>
      <c r="G18" s="305">
        <v>1317</v>
      </c>
      <c r="H18" s="302"/>
      <c r="I18" s="306">
        <v>740</v>
      </c>
      <c r="J18" s="222"/>
      <c r="K18" s="305">
        <v>1301</v>
      </c>
      <c r="L18" s="302"/>
      <c r="M18" s="306">
        <v>1646</v>
      </c>
      <c r="N18" s="252"/>
      <c r="O18" s="300"/>
      <c r="P18" s="305">
        <v>1816</v>
      </c>
      <c r="Q18" s="302"/>
      <c r="R18" s="305">
        <v>3468</v>
      </c>
      <c r="S18" s="302"/>
      <c r="T18" s="232">
        <v>-47.6</v>
      </c>
      <c r="U18" s="301"/>
      <c r="V18" s="255"/>
    </row>
    <row r="19" spans="1:22">
      <c r="A19" s="73" t="s">
        <v>165</v>
      </c>
      <c r="B19" s="20"/>
      <c r="C19" s="307">
        <v>9.4</v>
      </c>
      <c r="D19" s="302"/>
      <c r="E19" s="307">
        <v>11.3</v>
      </c>
      <c r="F19" s="302"/>
      <c r="G19" s="307">
        <v>9</v>
      </c>
      <c r="H19" s="302"/>
      <c r="I19" s="307">
        <v>6.6</v>
      </c>
      <c r="J19" s="303"/>
      <c r="K19" s="307">
        <v>7.6</v>
      </c>
      <c r="L19" s="302"/>
      <c r="M19" s="308">
        <v>13</v>
      </c>
      <c r="N19" s="252"/>
      <c r="O19" s="300"/>
      <c r="P19" s="307">
        <v>10.8</v>
      </c>
      <c r="Q19" s="302"/>
      <c r="R19" s="307">
        <v>24.3</v>
      </c>
      <c r="S19" s="302"/>
      <c r="T19" s="248" t="s">
        <v>28</v>
      </c>
      <c r="U19" s="301"/>
      <c r="V19" s="255"/>
    </row>
    <row r="20" spans="1:22">
      <c r="A20" s="48"/>
      <c r="B20" s="20"/>
      <c r="C20" s="310"/>
      <c r="D20" s="252"/>
      <c r="E20" s="310"/>
      <c r="F20" s="252"/>
      <c r="G20" s="310"/>
      <c r="H20" s="252"/>
      <c r="I20" s="310"/>
      <c r="J20" s="298"/>
      <c r="K20" s="310"/>
      <c r="L20" s="252"/>
      <c r="M20" s="310"/>
      <c r="N20" s="252"/>
      <c r="O20" s="300"/>
      <c r="P20" s="310"/>
      <c r="Q20" s="252"/>
      <c r="R20" s="310"/>
      <c r="S20" s="252"/>
      <c r="T20" s="298"/>
      <c r="U20" s="301"/>
      <c r="V20" s="255"/>
    </row>
    <row r="21" spans="1:22" ht="26.25">
      <c r="A21" s="229" t="s">
        <v>166</v>
      </c>
      <c r="B21" s="20"/>
      <c r="C21" s="256">
        <v>79</v>
      </c>
      <c r="D21" s="302"/>
      <c r="E21" s="256">
        <v>93</v>
      </c>
      <c r="F21" s="302"/>
      <c r="G21" s="256">
        <v>126</v>
      </c>
      <c r="H21" s="302"/>
      <c r="I21" s="256">
        <v>59</v>
      </c>
      <c r="J21" s="303"/>
      <c r="K21" s="256">
        <v>-32</v>
      </c>
      <c r="L21" s="302"/>
      <c r="M21" s="256">
        <v>46</v>
      </c>
      <c r="N21" s="252"/>
      <c r="O21" s="300"/>
      <c r="P21" s="256">
        <v>100</v>
      </c>
      <c r="Q21" s="302"/>
      <c r="R21" s="256">
        <v>97</v>
      </c>
      <c r="S21" s="302"/>
      <c r="T21" s="296">
        <v>3.3</v>
      </c>
      <c r="U21" s="301"/>
      <c r="V21" s="255"/>
    </row>
    <row r="22" spans="1:22">
      <c r="A22" s="229" t="s">
        <v>167</v>
      </c>
      <c r="B22" s="20"/>
      <c r="C22" s="256">
        <v>292</v>
      </c>
      <c r="D22" s="302"/>
      <c r="E22" s="256">
        <v>83</v>
      </c>
      <c r="F22" s="302"/>
      <c r="G22" s="256">
        <v>209</v>
      </c>
      <c r="H22" s="302"/>
      <c r="I22" s="256">
        <v>22</v>
      </c>
      <c r="J22" s="303"/>
      <c r="K22" s="256">
        <v>-158</v>
      </c>
      <c r="L22" s="302"/>
      <c r="M22" s="256">
        <v>91</v>
      </c>
      <c r="N22" s="252"/>
      <c r="O22" s="300"/>
      <c r="P22" s="256">
        <v>255</v>
      </c>
      <c r="Q22" s="302"/>
      <c r="R22" s="256">
        <v>240</v>
      </c>
      <c r="S22" s="302"/>
      <c r="T22" s="296">
        <v>6.2</v>
      </c>
      <c r="U22" s="301"/>
      <c r="V22" s="255"/>
    </row>
    <row r="23" spans="1:22">
      <c r="A23" s="229" t="s">
        <v>168</v>
      </c>
      <c r="B23" s="20"/>
      <c r="C23" s="256" t="s">
        <v>169</v>
      </c>
      <c r="D23" s="302"/>
      <c r="E23" s="256">
        <v>300</v>
      </c>
      <c r="F23" s="302"/>
      <c r="G23" s="256">
        <v>194</v>
      </c>
      <c r="H23" s="302"/>
      <c r="I23" s="256">
        <v>118</v>
      </c>
      <c r="J23" s="303"/>
      <c r="K23" s="256">
        <v>428</v>
      </c>
      <c r="L23" s="302"/>
      <c r="M23" s="256">
        <v>332</v>
      </c>
      <c r="N23" s="252"/>
      <c r="O23" s="300"/>
      <c r="P23" s="256">
        <v>189</v>
      </c>
      <c r="Q23" s="302"/>
      <c r="R23" s="256">
        <v>94</v>
      </c>
      <c r="S23" s="302"/>
      <c r="T23" s="296">
        <v>102.2</v>
      </c>
      <c r="U23" s="301"/>
      <c r="V23" s="255"/>
    </row>
    <row r="24" spans="1:22">
      <c r="A24" s="233" t="s">
        <v>170</v>
      </c>
      <c r="B24" s="20"/>
      <c r="C24" s="305">
        <v>324</v>
      </c>
      <c r="D24" s="302"/>
      <c r="E24" s="306">
        <v>477</v>
      </c>
      <c r="F24" s="302"/>
      <c r="G24" s="305">
        <v>529</v>
      </c>
      <c r="H24" s="302"/>
      <c r="I24" s="306">
        <v>199</v>
      </c>
      <c r="J24" s="222"/>
      <c r="K24" s="305">
        <v>239</v>
      </c>
      <c r="L24" s="302"/>
      <c r="M24" s="306">
        <v>469</v>
      </c>
      <c r="N24" s="252"/>
      <c r="O24" s="300"/>
      <c r="P24" s="305">
        <v>544</v>
      </c>
      <c r="Q24" s="302"/>
      <c r="R24" s="305">
        <v>430</v>
      </c>
      <c r="S24" s="302"/>
      <c r="T24" s="232">
        <v>26.4</v>
      </c>
      <c r="U24" s="301"/>
      <c r="V24" s="255"/>
    </row>
    <row r="25" spans="1:22">
      <c r="A25" s="48"/>
      <c r="B25" s="20"/>
      <c r="C25" s="310"/>
      <c r="D25" s="252"/>
      <c r="E25" s="310"/>
      <c r="F25" s="252"/>
      <c r="G25" s="310"/>
      <c r="H25" s="252"/>
      <c r="I25" s="310"/>
      <c r="J25" s="298"/>
      <c r="K25" s="310"/>
      <c r="L25" s="252"/>
      <c r="M25" s="310"/>
      <c r="N25" s="252"/>
      <c r="O25" s="300"/>
      <c r="P25" s="310"/>
      <c r="Q25" s="252"/>
      <c r="R25" s="310"/>
      <c r="S25" s="252"/>
      <c r="T25" s="298"/>
      <c r="U25" s="301"/>
      <c r="V25" s="255"/>
    </row>
    <row r="26" spans="1:22">
      <c r="A26" s="233" t="s">
        <v>171</v>
      </c>
      <c r="B26" s="20"/>
      <c r="C26" s="305">
        <v>1789</v>
      </c>
      <c r="D26" s="302"/>
      <c r="E26" s="306">
        <v>2185</v>
      </c>
      <c r="F26" s="302"/>
      <c r="G26" s="305">
        <v>1846</v>
      </c>
      <c r="H26" s="302"/>
      <c r="I26" s="306">
        <v>938</v>
      </c>
      <c r="J26" s="222"/>
      <c r="K26" s="305">
        <v>1539</v>
      </c>
      <c r="L26" s="302"/>
      <c r="M26" s="306">
        <v>2115</v>
      </c>
      <c r="N26" s="252"/>
      <c r="O26" s="300"/>
      <c r="P26" s="305">
        <v>2359</v>
      </c>
      <c r="Q26" s="302"/>
      <c r="R26" s="305">
        <v>3898</v>
      </c>
      <c r="S26" s="302"/>
      <c r="T26" s="232" t="s">
        <v>172</v>
      </c>
      <c r="U26" s="301"/>
      <c r="V26" s="255"/>
    </row>
    <row r="27" spans="1:22">
      <c r="A27" s="73" t="s">
        <v>173</v>
      </c>
      <c r="B27" s="20"/>
      <c r="C27" s="307">
        <v>11.5</v>
      </c>
      <c r="D27" s="302"/>
      <c r="E27" s="307">
        <v>14.4</v>
      </c>
      <c r="F27" s="302"/>
      <c r="G27" s="307">
        <v>12.6</v>
      </c>
      <c r="H27" s="302"/>
      <c r="I27" s="307">
        <v>8.4</v>
      </c>
      <c r="J27" s="303"/>
      <c r="K27" s="307">
        <v>9</v>
      </c>
      <c r="L27" s="302"/>
      <c r="M27" s="308">
        <v>16.7</v>
      </c>
      <c r="N27" s="252"/>
      <c r="O27" s="300"/>
      <c r="P27" s="307">
        <v>14</v>
      </c>
      <c r="Q27" s="302"/>
      <c r="R27" s="307">
        <v>27.3</v>
      </c>
      <c r="S27" s="302"/>
      <c r="T27" s="248" t="s">
        <v>174</v>
      </c>
      <c r="U27" s="301"/>
      <c r="V27" s="255"/>
    </row>
    <row r="28" spans="1:22">
      <c r="A28" s="48"/>
      <c r="B28" s="20"/>
      <c r="C28" s="310"/>
      <c r="D28" s="252"/>
      <c r="E28" s="310"/>
      <c r="F28" s="252"/>
      <c r="G28" s="310"/>
      <c r="H28" s="252"/>
      <c r="I28" s="310"/>
      <c r="J28" s="298"/>
      <c r="K28" s="310"/>
      <c r="L28" s="252"/>
      <c r="M28" s="310"/>
      <c r="N28" s="252"/>
      <c r="O28" s="300"/>
      <c r="P28" s="310"/>
      <c r="Q28" s="252"/>
      <c r="R28" s="310"/>
      <c r="S28" s="252"/>
      <c r="T28" s="298"/>
      <c r="U28" s="301"/>
      <c r="V28" s="255"/>
    </row>
    <row r="29" spans="1:22">
      <c r="A29" s="229" t="s">
        <v>175</v>
      </c>
      <c r="B29" s="20"/>
      <c r="C29" s="256">
        <v>-338</v>
      </c>
      <c r="D29" s="302"/>
      <c r="E29" s="256">
        <v>-270</v>
      </c>
      <c r="F29" s="302"/>
      <c r="G29" s="256">
        <v>-419</v>
      </c>
      <c r="H29" s="302"/>
      <c r="I29" s="256">
        <v>-157</v>
      </c>
      <c r="J29" s="303"/>
      <c r="K29" s="256">
        <v>-241</v>
      </c>
      <c r="L29" s="302"/>
      <c r="M29" s="256">
        <v>-635</v>
      </c>
      <c r="N29" s="252"/>
      <c r="O29" s="300"/>
      <c r="P29" s="256">
        <v>-592</v>
      </c>
      <c r="Q29" s="302"/>
      <c r="R29" s="256">
        <v>-959</v>
      </c>
      <c r="S29" s="302"/>
      <c r="T29" s="296">
        <v>-38.200000000000003</v>
      </c>
      <c r="U29" s="301"/>
      <c r="V29" s="255"/>
    </row>
    <row r="30" spans="1:22">
      <c r="A30" s="233" t="s">
        <v>176</v>
      </c>
      <c r="B30" s="20"/>
      <c r="C30" s="305">
        <v>1451</v>
      </c>
      <c r="D30" s="302"/>
      <c r="E30" s="306">
        <v>1915</v>
      </c>
      <c r="F30" s="302"/>
      <c r="G30" s="305">
        <v>1427</v>
      </c>
      <c r="H30" s="302"/>
      <c r="I30" s="306">
        <v>782</v>
      </c>
      <c r="J30" s="222"/>
      <c r="K30" s="305">
        <v>1298</v>
      </c>
      <c r="L30" s="302"/>
      <c r="M30" s="306">
        <v>1480</v>
      </c>
      <c r="N30" s="252"/>
      <c r="O30" s="300"/>
      <c r="P30" s="305">
        <v>1767</v>
      </c>
      <c r="Q30" s="302"/>
      <c r="R30" s="305">
        <v>2939</v>
      </c>
      <c r="S30" s="302"/>
      <c r="T30" s="232" t="s">
        <v>177</v>
      </c>
      <c r="U30" s="301"/>
      <c r="V30" s="255"/>
    </row>
    <row r="31" spans="1:22">
      <c r="A31" s="73" t="s">
        <v>178</v>
      </c>
      <c r="B31" s="20"/>
      <c r="C31" s="307">
        <v>9.3000000000000007</v>
      </c>
      <c r="D31" s="302"/>
      <c r="E31" s="307">
        <v>12.6</v>
      </c>
      <c r="F31" s="302"/>
      <c r="G31" s="307">
        <v>9.6999999999999993</v>
      </c>
      <c r="H31" s="302"/>
      <c r="I31" s="307">
        <v>7</v>
      </c>
      <c r="J31" s="303"/>
      <c r="K31" s="307">
        <v>7.6</v>
      </c>
      <c r="L31" s="302"/>
      <c r="M31" s="308">
        <v>11.7</v>
      </c>
      <c r="N31" s="252"/>
      <c r="O31" s="300"/>
      <c r="P31" s="307">
        <v>10.5</v>
      </c>
      <c r="Q31" s="302"/>
      <c r="R31" s="307">
        <v>20.6</v>
      </c>
      <c r="S31" s="302"/>
      <c r="T31" s="248" t="s">
        <v>179</v>
      </c>
      <c r="U31" s="301"/>
      <c r="V31" s="255"/>
    </row>
    <row r="32" spans="1:22">
      <c r="A32" s="48"/>
      <c r="B32" s="20"/>
      <c r="C32" s="251"/>
      <c r="D32" s="251"/>
      <c r="E32" s="251"/>
      <c r="F32" s="252"/>
      <c r="G32" s="251"/>
      <c r="H32" s="251"/>
      <c r="I32" s="251"/>
      <c r="J32" s="252"/>
      <c r="K32" s="252"/>
      <c r="L32" s="252"/>
      <c r="M32" s="252"/>
      <c r="N32" s="252"/>
      <c r="O32" s="311"/>
      <c r="P32" s="312"/>
      <c r="Q32" s="312"/>
      <c r="R32" s="312"/>
      <c r="S32" s="299"/>
      <c r="T32" s="299"/>
      <c r="U32" s="313"/>
      <c r="V32" s="252"/>
    </row>
  </sheetData>
  <pageMargins left="0.31496062992125984" right="0.11811023622047245" top="0.15748031496062992" bottom="0.15748031496062992" header="0.31496062992125984" footer="0.31496062992125984"/>
  <pageSetup scale="51" orientation="landscape" r:id="rId1"/>
  <customProperties>
    <customPr name="_pios_id" r:id="rId2"/>
    <customPr name="EpmWorksheetKeyString_GUID" r:id="rId3"/>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56"/>
  <sheetViews>
    <sheetView showGridLines="0" zoomScale="75" zoomScaleNormal="75" workbookViewId="0">
      <selection activeCell="P48" sqref="P48"/>
    </sheetView>
  </sheetViews>
  <sheetFormatPr defaultColWidth="11.5703125" defaultRowHeight="15"/>
  <cols>
    <col min="1" max="1" width="60.7109375" style="175" customWidth="1"/>
    <col min="2" max="2" width="1.7109375" customWidth="1"/>
    <col min="3" max="3" width="15.7109375" customWidth="1"/>
    <col min="4" max="4" width="1.7109375" customWidth="1"/>
    <col min="5" max="5" width="15.7109375" customWidth="1"/>
    <col min="6" max="6" width="1.7109375" customWidth="1"/>
    <col min="7" max="7" width="12.7109375" customWidth="1"/>
    <col min="8" max="8" width="3.85546875" customWidth="1"/>
  </cols>
  <sheetData>
    <row r="1" spans="1:9">
      <c r="A1" s="38" t="s">
        <v>180</v>
      </c>
      <c r="B1" s="19"/>
    </row>
    <row r="2" spans="1:9">
      <c r="A2" s="48"/>
      <c r="B2" s="20"/>
    </row>
    <row r="3" spans="1:9">
      <c r="A3" s="48"/>
      <c r="B3" s="20"/>
    </row>
    <row r="4" spans="1:9" s="140" customFormat="1" ht="15.75" thickBot="1">
      <c r="A4" s="228" t="s">
        <v>24</v>
      </c>
      <c r="B4" s="21"/>
      <c r="C4" s="53" t="s">
        <v>181</v>
      </c>
      <c r="D4" s="21"/>
      <c r="E4" s="54" t="s">
        <v>182</v>
      </c>
      <c r="F4" s="21"/>
      <c r="G4" s="53" t="s">
        <v>20</v>
      </c>
    </row>
    <row r="5" spans="1:9">
      <c r="A5" s="48"/>
      <c r="B5" s="20"/>
      <c r="C5" s="20"/>
      <c r="D5" s="20"/>
      <c r="E5" s="20"/>
      <c r="F5" s="20"/>
      <c r="G5" s="20"/>
    </row>
    <row r="6" spans="1:9" s="140" customFormat="1">
      <c r="A6" s="233" t="s">
        <v>183</v>
      </c>
      <c r="B6" s="19"/>
      <c r="C6" s="239">
        <v>71957791847.669998</v>
      </c>
      <c r="D6" s="235"/>
      <c r="E6" s="240">
        <v>70812340967.600006</v>
      </c>
      <c r="F6" s="235"/>
      <c r="G6" s="241">
        <v>1.6</v>
      </c>
      <c r="I6" s="155"/>
    </row>
    <row r="7" spans="1:9">
      <c r="A7" s="48"/>
      <c r="B7" s="20"/>
      <c r="C7" s="31"/>
      <c r="D7" s="236"/>
      <c r="E7" s="48"/>
      <c r="F7" s="236"/>
      <c r="G7" s="237"/>
      <c r="I7" s="155"/>
    </row>
    <row r="8" spans="1:9" s="140" customFormat="1">
      <c r="A8" s="55" t="s">
        <v>184</v>
      </c>
      <c r="B8" s="19"/>
      <c r="C8" s="242">
        <v>32999195831.209999</v>
      </c>
      <c r="D8" s="235"/>
      <c r="E8" s="243">
        <v>32675081043.630001</v>
      </c>
      <c r="F8" s="235"/>
      <c r="G8" s="244">
        <v>0.99193262029623686</v>
      </c>
      <c r="I8" s="155"/>
    </row>
    <row r="9" spans="1:9">
      <c r="A9" s="73" t="s">
        <v>185</v>
      </c>
      <c r="B9" s="20"/>
      <c r="C9" s="245">
        <v>9766688697.4899998</v>
      </c>
      <c r="D9" s="236"/>
      <c r="E9" s="246">
        <v>9621676745.1200008</v>
      </c>
      <c r="F9" s="236"/>
      <c r="G9" s="247">
        <v>1.5071380613940004</v>
      </c>
      <c r="I9" s="155"/>
    </row>
    <row r="10" spans="1:9">
      <c r="A10" s="73" t="s">
        <v>186</v>
      </c>
      <c r="B10" s="20"/>
      <c r="C10" s="245">
        <v>12770905088.129999</v>
      </c>
      <c r="D10" s="236"/>
      <c r="E10" s="246">
        <v>12695358403.27</v>
      </c>
      <c r="F10" s="236"/>
      <c r="G10" s="248">
        <v>0.59507327371348417</v>
      </c>
      <c r="I10" s="155"/>
    </row>
    <row r="11" spans="1:9">
      <c r="A11" s="229" t="s">
        <v>187</v>
      </c>
      <c r="B11" s="20"/>
      <c r="C11" s="250">
        <v>122629914.28</v>
      </c>
      <c r="D11" s="236"/>
      <c r="E11" s="246">
        <v>97294602.090000004</v>
      </c>
      <c r="F11" s="236"/>
      <c r="G11" s="249">
        <v>26.039792183500772</v>
      </c>
      <c r="I11" s="155"/>
    </row>
    <row r="12" spans="1:9">
      <c r="A12" s="229" t="s">
        <v>188</v>
      </c>
      <c r="B12" s="20"/>
      <c r="C12" s="250">
        <v>86123020.459999993</v>
      </c>
      <c r="D12" s="236"/>
      <c r="E12" s="246">
        <v>89110104.019999996</v>
      </c>
      <c r="F12" s="236"/>
      <c r="G12" s="248">
        <v>-3.352126667172981</v>
      </c>
      <c r="I12" s="155"/>
    </row>
    <row r="13" spans="1:9">
      <c r="A13" s="229" t="s">
        <v>189</v>
      </c>
      <c r="B13" s="20"/>
      <c r="C13" s="250">
        <v>2133385578.1199999</v>
      </c>
      <c r="D13" s="236"/>
      <c r="E13" s="246">
        <v>2010190207</v>
      </c>
      <c r="F13" s="236"/>
      <c r="G13" s="248">
        <v>6.1285429951355788</v>
      </c>
      <c r="I13" s="155"/>
    </row>
    <row r="14" spans="1:9">
      <c r="A14" s="229" t="s">
        <v>190</v>
      </c>
      <c r="B14" s="20"/>
      <c r="C14" s="250">
        <v>919424335.74000001</v>
      </c>
      <c r="D14" s="236"/>
      <c r="E14" s="246">
        <v>714087379.80999994</v>
      </c>
      <c r="F14" s="236"/>
      <c r="G14" s="247">
        <v>28.755158225122941</v>
      </c>
      <c r="I14" s="155"/>
    </row>
    <row r="15" spans="1:9">
      <c r="A15" s="229" t="s">
        <v>191</v>
      </c>
      <c r="B15" s="20"/>
      <c r="C15" s="250">
        <v>2164797820.46</v>
      </c>
      <c r="D15" s="236"/>
      <c r="E15" s="246">
        <v>2141687374.6900001</v>
      </c>
      <c r="F15" s="236"/>
      <c r="G15" s="247">
        <v>1.0790765283072707</v>
      </c>
      <c r="I15" s="155"/>
    </row>
    <row r="16" spans="1:9">
      <c r="A16" s="229" t="s">
        <v>192</v>
      </c>
      <c r="B16" s="20"/>
      <c r="C16" s="250">
        <v>4965419989.3400002</v>
      </c>
      <c r="D16" s="236"/>
      <c r="E16" s="246">
        <v>5246980608.29</v>
      </c>
      <c r="F16" s="236"/>
      <c r="G16" s="248">
        <v>-5.3661455981969199</v>
      </c>
      <c r="I16" s="155"/>
    </row>
    <row r="17" spans="1:9">
      <c r="A17" s="229" t="s">
        <v>193</v>
      </c>
      <c r="B17" s="20"/>
      <c r="C17" s="250">
        <v>69821387.18999958</v>
      </c>
      <c r="D17" s="236"/>
      <c r="E17" s="246">
        <v>58695619.340000153</v>
      </c>
      <c r="F17" s="236"/>
      <c r="G17" s="248">
        <v>18.955022495890745</v>
      </c>
      <c r="I17" s="155"/>
    </row>
    <row r="18" spans="1:9">
      <c r="A18" s="48"/>
      <c r="B18" s="20"/>
      <c r="C18" s="31"/>
      <c r="D18" s="236"/>
      <c r="E18" s="48"/>
      <c r="F18" s="236"/>
      <c r="G18" s="238"/>
      <c r="I18" s="155"/>
    </row>
    <row r="19" spans="1:9" s="140" customFormat="1">
      <c r="A19" s="55" t="s">
        <v>194</v>
      </c>
      <c r="B19" s="19"/>
      <c r="C19" s="242">
        <v>38940657634.349998</v>
      </c>
      <c r="D19" s="235"/>
      <c r="E19" s="243">
        <v>38119321541.860001</v>
      </c>
      <c r="F19" s="235"/>
      <c r="G19" s="244">
        <v>2.1546450966816488</v>
      </c>
      <c r="I19" s="155"/>
    </row>
    <row r="20" spans="1:9">
      <c r="A20" s="73" t="s">
        <v>195</v>
      </c>
      <c r="B20" s="20"/>
      <c r="C20" s="245">
        <v>8840119635.0200005</v>
      </c>
      <c r="D20" s="236"/>
      <c r="E20" s="246">
        <v>8336434569.9799995</v>
      </c>
      <c r="F20" s="236"/>
      <c r="G20" s="247">
        <v>6.0419722701813203</v>
      </c>
      <c r="I20" s="155"/>
    </row>
    <row r="21" spans="1:9">
      <c r="A21" s="73" t="s">
        <v>196</v>
      </c>
      <c r="B21" s="20"/>
      <c r="C21" s="245">
        <v>6055660983.4300003</v>
      </c>
      <c r="D21" s="236"/>
      <c r="E21" s="246">
        <v>5471291478.7200003</v>
      </c>
      <c r="F21" s="236"/>
      <c r="G21" s="248">
        <v>10.680650208142673</v>
      </c>
      <c r="I21" s="155"/>
    </row>
    <row r="22" spans="1:9">
      <c r="A22" s="229" t="s">
        <v>197</v>
      </c>
      <c r="B22" s="20"/>
      <c r="C22" s="250">
        <v>84211168.739999995</v>
      </c>
      <c r="D22" s="236"/>
      <c r="E22" s="246">
        <v>69155067.510000005</v>
      </c>
      <c r="F22" s="236"/>
      <c r="G22" s="249">
        <v>21.771508252555517</v>
      </c>
      <c r="I22" s="155"/>
    </row>
    <row r="23" spans="1:9">
      <c r="A23" s="229" t="s">
        <v>192</v>
      </c>
      <c r="B23" s="20"/>
      <c r="C23" s="250">
        <v>5081849826.5599995</v>
      </c>
      <c r="D23" s="236"/>
      <c r="E23" s="246">
        <v>7252841994.1300001</v>
      </c>
      <c r="F23" s="236"/>
      <c r="G23" s="249">
        <v>-29.932985846473244</v>
      </c>
      <c r="I23" s="155"/>
    </row>
    <row r="24" spans="1:9">
      <c r="A24" s="229" t="s">
        <v>193</v>
      </c>
      <c r="B24" s="20"/>
      <c r="C24" s="250">
        <v>1300905949.9000006</v>
      </c>
      <c r="D24" s="236"/>
      <c r="E24" s="246">
        <v>944166167.97999954</v>
      </c>
      <c r="F24" s="236"/>
      <c r="G24" s="249">
        <v>37.783580265667595</v>
      </c>
      <c r="I24" s="155"/>
    </row>
    <row r="25" spans="1:9">
      <c r="A25" s="229" t="s">
        <v>198</v>
      </c>
      <c r="B25" s="20"/>
      <c r="C25" s="250">
        <v>6641837241.7700005</v>
      </c>
      <c r="D25" s="236"/>
      <c r="E25" s="246">
        <v>6446919369.2700005</v>
      </c>
      <c r="F25" s="236"/>
      <c r="G25" s="248">
        <v>3.0234265598093093</v>
      </c>
      <c r="I25" s="155"/>
    </row>
    <row r="26" spans="1:9">
      <c r="A26" s="229" t="s">
        <v>199</v>
      </c>
      <c r="B26" s="20"/>
      <c r="C26" s="250">
        <v>10936072828.93</v>
      </c>
      <c r="D26" s="236"/>
      <c r="E26" s="246">
        <v>9598512894.2700005</v>
      </c>
      <c r="F26" s="236"/>
      <c r="G26" s="249">
        <v>13.935074624512717</v>
      </c>
      <c r="I26" s="155"/>
    </row>
    <row r="27" spans="1:9">
      <c r="A27" s="48"/>
      <c r="B27" s="20"/>
      <c r="C27" s="44"/>
      <c r="D27" s="236"/>
      <c r="E27" s="48"/>
      <c r="F27" s="236"/>
      <c r="G27" s="237"/>
      <c r="I27" s="155"/>
    </row>
    <row r="28" spans="1:9" s="140" customFormat="1">
      <c r="A28" s="55" t="s">
        <v>200</v>
      </c>
      <c r="B28" s="19"/>
      <c r="C28" s="242">
        <v>17938382.109999999</v>
      </c>
      <c r="D28" s="235"/>
      <c r="E28" s="243">
        <v>17938382.109999999</v>
      </c>
      <c r="F28" s="235"/>
      <c r="G28" s="244" t="s">
        <v>49</v>
      </c>
      <c r="I28" s="155"/>
    </row>
    <row r="29" spans="1:9" ht="27" customHeight="1">
      <c r="A29" s="48"/>
      <c r="B29" s="20"/>
      <c r="C29" s="226"/>
      <c r="D29" s="236"/>
      <c r="E29" s="20"/>
      <c r="F29" s="236"/>
      <c r="G29" s="223"/>
      <c r="I29" s="155"/>
    </row>
    <row r="30" spans="1:9" s="140" customFormat="1">
      <c r="A30" s="233" t="s">
        <v>201</v>
      </c>
      <c r="B30" s="19"/>
      <c r="C30" s="239">
        <v>71957791847.669998</v>
      </c>
      <c r="D30" s="235"/>
      <c r="E30" s="240">
        <v>70812340967.600006</v>
      </c>
      <c r="F30" s="235"/>
      <c r="G30" s="241">
        <v>1.617586517290948</v>
      </c>
      <c r="I30" s="155"/>
    </row>
    <row r="31" spans="1:9">
      <c r="A31" s="48"/>
      <c r="B31" s="20"/>
      <c r="C31" s="226"/>
      <c r="D31" s="236"/>
      <c r="E31" s="20"/>
      <c r="F31" s="236"/>
      <c r="G31" s="223"/>
      <c r="I31" s="155"/>
    </row>
    <row r="32" spans="1:9" s="140" customFormat="1">
      <c r="A32" s="55" t="s">
        <v>202</v>
      </c>
      <c r="B32" s="19"/>
      <c r="C32" s="242">
        <v>32251416687.799999</v>
      </c>
      <c r="D32" s="235"/>
      <c r="E32" s="243">
        <v>31582385173.279999</v>
      </c>
      <c r="F32" s="235"/>
      <c r="G32" s="244">
        <v>2.1183691822175255</v>
      </c>
      <c r="I32" s="155"/>
    </row>
    <row r="33" spans="1:9">
      <c r="A33" s="73" t="s">
        <v>203</v>
      </c>
      <c r="B33" s="20"/>
      <c r="C33" s="245">
        <v>110080000</v>
      </c>
      <c r="D33" s="236"/>
      <c r="E33" s="246">
        <v>110080000</v>
      </c>
      <c r="F33" s="236"/>
      <c r="G33" s="248">
        <v>0</v>
      </c>
      <c r="I33" s="155"/>
    </row>
    <row r="34" spans="1:9">
      <c r="A34" s="73" t="s">
        <v>204</v>
      </c>
      <c r="B34" s="20"/>
      <c r="C34" s="245">
        <v>11980281199.309999</v>
      </c>
      <c r="D34" s="236"/>
      <c r="E34" s="246">
        <v>11980281199.309999</v>
      </c>
      <c r="F34" s="236"/>
      <c r="G34" s="248">
        <v>0</v>
      </c>
      <c r="I34" s="155"/>
    </row>
    <row r="35" spans="1:9">
      <c r="A35" s="73" t="s">
        <v>205</v>
      </c>
      <c r="B35" s="20"/>
      <c r="C35" s="245">
        <v>17869404996.650002</v>
      </c>
      <c r="D35" s="236"/>
      <c r="E35" s="246">
        <v>17437628655.029999</v>
      </c>
      <c r="F35" s="236"/>
      <c r="G35" s="248">
        <v>2.4761184571702302</v>
      </c>
      <c r="I35" s="155"/>
    </row>
    <row r="36" spans="1:9">
      <c r="A36" s="73" t="s">
        <v>206</v>
      </c>
      <c r="B36" s="20"/>
      <c r="C36" s="245">
        <v>2291650491.8400002</v>
      </c>
      <c r="D36" s="236"/>
      <c r="E36" s="246">
        <v>2054395318.9400001</v>
      </c>
      <c r="F36" s="236"/>
      <c r="G36" s="248">
        <v>11.548662066773785</v>
      </c>
      <c r="I36" s="155"/>
    </row>
    <row r="37" spans="1:9">
      <c r="A37" s="48"/>
      <c r="B37" s="20"/>
      <c r="C37" s="44"/>
      <c r="D37" s="236"/>
      <c r="E37" s="49"/>
      <c r="F37" s="236"/>
      <c r="G37" s="237"/>
      <c r="I37" s="155"/>
    </row>
    <row r="38" spans="1:9" s="140" customFormat="1">
      <c r="A38" s="55" t="s">
        <v>207</v>
      </c>
      <c r="B38" s="19"/>
      <c r="C38" s="242">
        <v>14463358536.1</v>
      </c>
      <c r="D38" s="235"/>
      <c r="E38" s="243">
        <v>14414502386.120001</v>
      </c>
      <c r="F38" s="235"/>
      <c r="G38" s="244">
        <v>0.33893747193828944</v>
      </c>
      <c r="I38" s="155"/>
    </row>
    <row r="39" spans="1:9">
      <c r="A39" s="73" t="s">
        <v>208</v>
      </c>
      <c r="B39" s="20"/>
      <c r="C39" s="245">
        <v>503319865.02999997</v>
      </c>
      <c r="D39" s="236"/>
      <c r="E39" s="246">
        <v>523219009.60000002</v>
      </c>
      <c r="F39" s="236"/>
      <c r="G39" s="248">
        <v>-3.8032151364708464</v>
      </c>
      <c r="I39" s="155"/>
    </row>
    <row r="40" spans="1:9">
      <c r="A40" s="73" t="s">
        <v>209</v>
      </c>
      <c r="B40" s="20"/>
      <c r="C40" s="245">
        <v>4179063472.7399998</v>
      </c>
      <c r="D40" s="236"/>
      <c r="E40" s="246">
        <v>4080479568.8000002</v>
      </c>
      <c r="F40" s="236"/>
      <c r="G40" s="248">
        <v>2.4159881768257803</v>
      </c>
      <c r="I40" s="155"/>
    </row>
    <row r="41" spans="1:9">
      <c r="A41" s="73" t="s">
        <v>210</v>
      </c>
      <c r="B41" s="20"/>
      <c r="C41" s="245">
        <v>6941302889.54</v>
      </c>
      <c r="D41" s="236"/>
      <c r="E41" s="246">
        <v>6957028194.0100002</v>
      </c>
      <c r="F41" s="236"/>
      <c r="G41" s="248">
        <v>-0.22603479577012137</v>
      </c>
      <c r="I41" s="155"/>
    </row>
    <row r="42" spans="1:9">
      <c r="A42" s="73" t="s">
        <v>211</v>
      </c>
      <c r="B42" s="20"/>
      <c r="C42" s="245">
        <v>345224007.12</v>
      </c>
      <c r="D42" s="236"/>
      <c r="E42" s="246">
        <v>345224007.12</v>
      </c>
      <c r="F42" s="236"/>
      <c r="G42" s="248">
        <v>0</v>
      </c>
      <c r="I42" s="155"/>
    </row>
    <row r="43" spans="1:9">
      <c r="A43" s="73" t="s">
        <v>212</v>
      </c>
      <c r="B43" s="20"/>
      <c r="C43" s="245">
        <v>534941468.29000002</v>
      </c>
      <c r="D43" s="236"/>
      <c r="E43" s="246">
        <v>438358816.26999998</v>
      </c>
      <c r="F43" s="236"/>
      <c r="G43" s="248">
        <v>22.032784202180054</v>
      </c>
      <c r="I43" s="155"/>
    </row>
    <row r="44" spans="1:9">
      <c r="A44" s="73" t="s">
        <v>213</v>
      </c>
      <c r="B44" s="20"/>
      <c r="C44" s="245">
        <v>458779563.64999998</v>
      </c>
      <c r="D44" s="236"/>
      <c r="E44" s="246">
        <v>652749449.77999997</v>
      </c>
      <c r="F44" s="236"/>
      <c r="G44" s="248">
        <v>-29.715825297956943</v>
      </c>
      <c r="I44" s="155"/>
    </row>
    <row r="45" spans="1:9">
      <c r="A45" s="73" t="s">
        <v>214</v>
      </c>
      <c r="B45" s="20"/>
      <c r="C45" s="245">
        <v>1500727269.73</v>
      </c>
      <c r="D45" s="236"/>
      <c r="E45" s="246">
        <v>1417443340.54</v>
      </c>
      <c r="F45" s="236"/>
      <c r="G45" s="248">
        <v>5.8756443243982917</v>
      </c>
      <c r="I45" s="155"/>
    </row>
    <row r="46" spans="1:9">
      <c r="A46" s="48"/>
      <c r="B46" s="20"/>
      <c r="C46" s="31"/>
      <c r="D46" s="236"/>
      <c r="E46" s="48"/>
      <c r="F46" s="236"/>
      <c r="G46" s="237"/>
      <c r="I46" s="155"/>
    </row>
    <row r="47" spans="1:9" s="140" customFormat="1">
      <c r="A47" s="55" t="s">
        <v>215</v>
      </c>
      <c r="B47" s="19"/>
      <c r="C47" s="242">
        <v>25243016623.77</v>
      </c>
      <c r="D47" s="235"/>
      <c r="E47" s="243">
        <v>24815453408.200001</v>
      </c>
      <c r="F47" s="235"/>
      <c r="G47" s="244">
        <v>1.7229716037697542</v>
      </c>
      <c r="I47" s="155"/>
    </row>
    <row r="48" spans="1:9">
      <c r="A48" s="73" t="s">
        <v>208</v>
      </c>
      <c r="B48" s="20"/>
      <c r="C48" s="245">
        <v>3005102390.73</v>
      </c>
      <c r="D48" s="236"/>
      <c r="E48" s="246">
        <v>984918898.75999999</v>
      </c>
      <c r="F48" s="236"/>
      <c r="G48" s="248" t="s">
        <v>40</v>
      </c>
      <c r="I48" s="155"/>
    </row>
    <row r="49" spans="1:9">
      <c r="A49" s="73" t="s">
        <v>216</v>
      </c>
      <c r="B49" s="20"/>
      <c r="C49" s="245">
        <v>8779474655.9699993</v>
      </c>
      <c r="D49" s="236"/>
      <c r="E49" s="246">
        <v>8631913600.0699997</v>
      </c>
      <c r="F49" s="236"/>
      <c r="G49" s="248">
        <v>1.7094825404508567</v>
      </c>
      <c r="I49" s="155"/>
    </row>
    <row r="50" spans="1:9">
      <c r="A50" s="73" t="s">
        <v>210</v>
      </c>
      <c r="B50" s="20"/>
      <c r="C50" s="245">
        <v>4421129834.9300003</v>
      </c>
      <c r="D50" s="236"/>
      <c r="E50" s="246">
        <v>4573186968.4399996</v>
      </c>
      <c r="F50" s="236"/>
      <c r="G50" s="248">
        <v>-3.3249708476683786</v>
      </c>
      <c r="I50" s="155"/>
    </row>
    <row r="51" spans="1:9">
      <c r="A51" s="73" t="s">
        <v>211</v>
      </c>
      <c r="B51" s="20"/>
      <c r="C51" s="245">
        <v>837673450.50999999</v>
      </c>
      <c r="D51" s="236"/>
      <c r="E51" s="246">
        <v>726617213.20000005</v>
      </c>
      <c r="F51" s="236"/>
      <c r="G51" s="248">
        <v>15.284008593866316</v>
      </c>
      <c r="I51" s="155"/>
    </row>
    <row r="52" spans="1:9">
      <c r="A52" s="73" t="s">
        <v>213</v>
      </c>
      <c r="B52" s="20"/>
      <c r="C52" s="245">
        <v>4028655921.73</v>
      </c>
      <c r="D52" s="236"/>
      <c r="E52" s="246">
        <v>6447138610.6599998</v>
      </c>
      <c r="F52" s="236"/>
      <c r="G52" s="248">
        <v>-37.512497170933592</v>
      </c>
      <c r="I52" s="155"/>
    </row>
    <row r="53" spans="1:9">
      <c r="A53" s="73" t="s">
        <v>214</v>
      </c>
      <c r="B53" s="20"/>
      <c r="C53" s="245">
        <v>4170980369.9000001</v>
      </c>
      <c r="D53" s="236"/>
      <c r="E53" s="246">
        <v>3451678117.0699997</v>
      </c>
      <c r="F53" s="236"/>
      <c r="G53" s="248">
        <v>20.839204248876751</v>
      </c>
      <c r="I53" s="155"/>
    </row>
    <row r="54" spans="1:9">
      <c r="A54" s="48"/>
      <c r="B54" s="20"/>
      <c r="C54" s="31"/>
      <c r="D54" s="236"/>
      <c r="E54" s="48"/>
      <c r="F54" s="236"/>
      <c r="G54" s="237"/>
      <c r="I54" s="155"/>
    </row>
    <row r="55" spans="1:9" s="140" customFormat="1">
      <c r="A55" s="55" t="s">
        <v>217</v>
      </c>
      <c r="B55" s="19"/>
      <c r="C55" s="242">
        <v>0</v>
      </c>
      <c r="D55" s="235"/>
      <c r="E55" s="243">
        <v>0</v>
      </c>
      <c r="F55" s="235"/>
      <c r="G55" s="244" t="s">
        <v>49</v>
      </c>
      <c r="I55" s="155"/>
    </row>
    <row r="56" spans="1:9">
      <c r="I56" s="155"/>
    </row>
  </sheetData>
  <pageMargins left="0.31496062992125984" right="0.11811023622047245" top="0.15748031496062992" bottom="0.15748031496062992" header="0.31496062992125984" footer="0.31496062992125984"/>
  <pageSetup scale="90" orientation="portrait" r:id="rId1"/>
  <customProperties>
    <customPr name="_pios_id" r:id="rId2"/>
    <customPr name="EpmWorksheetKeyString_GUID" r:id="rId3"/>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C965E-CC83-445F-9F8A-5C0939692DE7}">
  <sheetPr>
    <pageSetUpPr fitToPage="1"/>
  </sheetPr>
  <dimension ref="A1:I21"/>
  <sheetViews>
    <sheetView showGridLines="0" zoomScale="75" zoomScaleNormal="75" workbookViewId="0">
      <selection activeCell="J37" sqref="J37"/>
    </sheetView>
  </sheetViews>
  <sheetFormatPr defaultColWidth="11.5703125" defaultRowHeight="15"/>
  <cols>
    <col min="1" max="1" width="70.85546875" style="1" customWidth="1"/>
    <col min="2" max="2" width="2.7109375" style="1" customWidth="1"/>
    <col min="3" max="3" width="13.28515625" style="1" customWidth="1"/>
    <col min="4" max="4" width="2.7109375" style="1" customWidth="1"/>
    <col min="5" max="5" width="14.5703125" style="1" customWidth="1"/>
    <col min="6" max="6" width="2.7109375" style="1" customWidth="1"/>
    <col min="7" max="7" width="12.28515625" style="1" customWidth="1"/>
    <col min="8" max="16384" width="11.5703125" style="1"/>
  </cols>
  <sheetData>
    <row r="1" spans="1:9">
      <c r="A1" s="339" t="s">
        <v>218</v>
      </c>
      <c r="B1" s="340"/>
      <c r="C1" s="340"/>
      <c r="D1" s="341"/>
      <c r="E1" s="342"/>
      <c r="F1" s="341"/>
      <c r="G1" s="342"/>
    </row>
    <row r="2" spans="1:9">
      <c r="A2" s="342"/>
      <c r="B2" s="342"/>
      <c r="C2" s="343"/>
      <c r="D2" s="344"/>
      <c r="E2" s="343"/>
      <c r="F2" s="344"/>
      <c r="G2" s="343"/>
    </row>
    <row r="3" spans="1:9" ht="15.75" thickBot="1">
      <c r="A3" s="345" t="s">
        <v>24</v>
      </c>
      <c r="B3" s="346"/>
      <c r="C3" s="347" t="s">
        <v>18</v>
      </c>
      <c r="D3" s="348"/>
      <c r="E3" s="349" t="s">
        <v>19</v>
      </c>
      <c r="F3" s="348"/>
      <c r="G3" s="350" t="s">
        <v>20</v>
      </c>
    </row>
    <row r="4" spans="1:9">
      <c r="A4" s="351"/>
      <c r="B4" s="346"/>
      <c r="C4" s="352"/>
      <c r="D4" s="353"/>
      <c r="E4" s="351"/>
      <c r="F4" s="353"/>
      <c r="G4" s="354"/>
    </row>
    <row r="5" spans="1:9">
      <c r="A5" s="343"/>
      <c r="B5" s="346"/>
      <c r="C5" s="355"/>
      <c r="D5" s="356"/>
      <c r="E5" s="357"/>
      <c r="F5" s="353"/>
      <c r="G5" s="358"/>
    </row>
    <row r="6" spans="1:9">
      <c r="A6" s="359" t="s">
        <v>219</v>
      </c>
      <c r="B6" s="346"/>
      <c r="C6" s="360">
        <v>3050</v>
      </c>
      <c r="D6" s="361"/>
      <c r="E6" s="371">
        <v>2866</v>
      </c>
      <c r="F6" s="362"/>
      <c r="G6" s="363">
        <v>6.4</v>
      </c>
      <c r="H6" s="364"/>
      <c r="I6" s="364"/>
    </row>
    <row r="7" spans="1:9">
      <c r="A7" s="365" t="s">
        <v>220</v>
      </c>
      <c r="B7" s="346"/>
      <c r="C7" s="366">
        <v>-1340</v>
      </c>
      <c r="D7" s="361"/>
      <c r="E7" s="366">
        <v>-1228</v>
      </c>
      <c r="F7" s="362"/>
      <c r="G7" s="367">
        <v>9.1</v>
      </c>
      <c r="H7" s="364"/>
      <c r="I7" s="364"/>
    </row>
    <row r="8" spans="1:9">
      <c r="A8" s="368" t="s">
        <v>221</v>
      </c>
      <c r="B8" s="346"/>
      <c r="C8" s="369">
        <v>-496</v>
      </c>
      <c r="D8" s="361"/>
      <c r="E8" s="369">
        <v>-549</v>
      </c>
      <c r="F8" s="362"/>
      <c r="G8" s="367">
        <v>-9.5</v>
      </c>
      <c r="H8" s="364"/>
      <c r="I8" s="364"/>
    </row>
    <row r="9" spans="1:9">
      <c r="A9" s="370" t="s">
        <v>222</v>
      </c>
      <c r="B9" s="346"/>
      <c r="C9" s="369">
        <v>-613</v>
      </c>
      <c r="D9" s="361"/>
      <c r="E9" s="369">
        <v>-291</v>
      </c>
      <c r="F9" s="362"/>
      <c r="G9" s="367">
        <v>110.5</v>
      </c>
      <c r="H9" s="364"/>
      <c r="I9" s="364"/>
    </row>
    <row r="10" spans="1:9">
      <c r="A10" s="368" t="s">
        <v>223</v>
      </c>
      <c r="B10" s="346"/>
      <c r="C10" s="371">
        <v>-239</v>
      </c>
      <c r="D10" s="361"/>
      <c r="E10" s="371">
        <v>-492</v>
      </c>
      <c r="F10" s="362"/>
      <c r="G10" s="372">
        <v>-51.4</v>
      </c>
      <c r="H10" s="364"/>
      <c r="I10" s="364"/>
    </row>
    <row r="11" spans="1:9">
      <c r="A11" s="373"/>
      <c r="B11" s="346"/>
      <c r="H11" s="364"/>
      <c r="I11" s="364"/>
    </row>
    <row r="12" spans="1:9">
      <c r="A12" s="374" t="s">
        <v>29</v>
      </c>
      <c r="B12" s="346"/>
      <c r="C12" s="375">
        <v>1710</v>
      </c>
      <c r="D12" s="376"/>
      <c r="E12" s="387">
        <v>1638</v>
      </c>
      <c r="F12" s="377"/>
      <c r="G12" s="363">
        <v>4.4000000000000004</v>
      </c>
      <c r="H12" s="364"/>
      <c r="I12" s="364"/>
    </row>
    <row r="13" spans="1:9">
      <c r="A13" s="373"/>
      <c r="B13" s="346"/>
      <c r="C13" s="375"/>
      <c r="D13" s="376"/>
      <c r="E13" s="387"/>
      <c r="F13" s="377"/>
      <c r="G13" s="367"/>
      <c r="H13" s="364"/>
      <c r="I13" s="364"/>
    </row>
    <row r="14" spans="1:9">
      <c r="A14" s="378" t="s">
        <v>224</v>
      </c>
      <c r="B14" s="346"/>
      <c r="C14" s="379">
        <v>-72</v>
      </c>
      <c r="D14" s="361"/>
      <c r="E14" s="366">
        <v>-1468</v>
      </c>
      <c r="F14" s="362"/>
      <c r="G14" s="380">
        <v>-95.1</v>
      </c>
      <c r="H14" s="364"/>
      <c r="I14" s="364"/>
    </row>
    <row r="15" spans="1:9">
      <c r="A15" s="373"/>
      <c r="B15" s="346"/>
      <c r="C15" s="369"/>
      <c r="D15" s="361"/>
      <c r="E15" s="369"/>
      <c r="F15" s="362"/>
      <c r="G15" s="367"/>
      <c r="H15" s="364"/>
      <c r="I15" s="364"/>
    </row>
    <row r="16" spans="1:9">
      <c r="A16" s="378" t="s">
        <v>225</v>
      </c>
      <c r="B16" s="346"/>
      <c r="C16" s="381">
        <v>-1563</v>
      </c>
      <c r="D16" s="346"/>
      <c r="E16" s="388">
        <v>-3871</v>
      </c>
      <c r="F16" s="346"/>
      <c r="G16" s="380">
        <v>-59.6</v>
      </c>
      <c r="H16" s="364"/>
      <c r="I16" s="364"/>
    </row>
    <row r="17" spans="1:9">
      <c r="A17" s="373"/>
      <c r="B17" s="346"/>
      <c r="C17" s="373"/>
      <c r="D17" s="346"/>
      <c r="E17" s="373"/>
      <c r="F17" s="346"/>
      <c r="G17" s="373"/>
      <c r="H17" s="364"/>
      <c r="I17" s="364"/>
    </row>
    <row r="18" spans="1:9">
      <c r="A18" s="382"/>
      <c r="B18" s="382"/>
      <c r="C18" s="382"/>
      <c r="D18" s="382"/>
      <c r="E18" s="382"/>
      <c r="F18" s="382"/>
      <c r="G18" s="382"/>
      <c r="H18" s="364"/>
      <c r="I18" s="364"/>
    </row>
    <row r="19" spans="1:9" ht="15.75" thickBot="1">
      <c r="A19" s="345" t="s">
        <v>24</v>
      </c>
      <c r="B19" s="346"/>
      <c r="C19" s="383" t="s">
        <v>181</v>
      </c>
      <c r="D19" s="361"/>
      <c r="E19" s="384" t="s">
        <v>182</v>
      </c>
      <c r="F19" s="362"/>
      <c r="G19" s="350" t="s">
        <v>20</v>
      </c>
      <c r="H19" s="364"/>
      <c r="I19" s="364"/>
    </row>
    <row r="20" spans="1:9">
      <c r="A20" s="378" t="s">
        <v>226</v>
      </c>
      <c r="B20" s="346"/>
      <c r="C20" s="385">
        <v>20662</v>
      </c>
      <c r="D20" s="361"/>
      <c r="E20" s="385">
        <v>22570</v>
      </c>
      <c r="F20" s="362"/>
      <c r="G20" s="380">
        <v>-8.5</v>
      </c>
      <c r="H20" s="364"/>
      <c r="I20" s="364"/>
    </row>
    <row r="21" spans="1:9">
      <c r="C21" s="386"/>
    </row>
  </sheetData>
  <pageMargins left="0.31496062992125984" right="0.11811023622047245" top="0.15748031496062992" bottom="0.15748031496062992" header="0.31496062992125984" footer="0.31496062992125984"/>
  <pageSetup orientation="landscape" r:id="rId1"/>
  <customProperties>
    <customPr name="_pios_id" r:id="rId2"/>
    <customPr name="EpmWorksheetKeyString_GUID" r:id="rId3"/>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E733B6B1FAD7E54BB13A71522A669D1B" ma:contentTypeVersion="23" ma:contentTypeDescription="Ein neues Dokument erstellen." ma:contentTypeScope="" ma:versionID="a8abb64dcc752c2976260b00d6636715">
  <xsd:schema xmlns:xsd="http://www.w3.org/2001/XMLSchema" xmlns:xs="http://www.w3.org/2001/XMLSchema" xmlns:p="http://schemas.microsoft.com/office/2006/metadata/properties" xmlns:ns1="http://schemas.microsoft.com/sharepoint/v3" xmlns:ns2="94baf0a1-4aec-47b4-9383-c21a9c5bb0ef" xmlns:ns3="f302e643-42b4-4d4b-84f7-277bce832320" targetNamespace="http://schemas.microsoft.com/office/2006/metadata/properties" ma:root="true" ma:fieldsID="58bf7bd0c3827b47e5041d2f1fe0fe19" ns1:_="" ns2:_="" ns3:_="">
    <xsd:import namespace="http://schemas.microsoft.com/sharepoint/v3"/>
    <xsd:import namespace="94baf0a1-4aec-47b4-9383-c21a9c5bb0ef"/>
    <xsd:import namespace="f302e643-42b4-4d4b-84f7-277bce832320"/>
    <xsd:element name="properties">
      <xsd:complexType>
        <xsd:sequence>
          <xsd:element name="documentManagement">
            <xsd:complexType>
              <xsd:all>
                <xsd:element ref="ns2:l05b137faa79418b8e08c4c608701e7c" minOccurs="0"/>
                <xsd:element ref="ns2:TaxCatchAll" minOccurs="0"/>
                <xsd:element ref="ns2:TaxCatchAllLabel"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3:MediaServiceGenerationTime" minOccurs="0"/>
                <xsd:element ref="ns3:MediaServiceEventHashCode" minOccurs="0"/>
                <xsd:element ref="ns3:MediaServiceOCR" minOccurs="0"/>
                <xsd:element ref="ns2:i0f84bba906045b4af568ee102a52dcb" minOccurs="0"/>
                <xsd:element ref="ns2:RevIMDeletionDate" minOccurs="0"/>
                <xsd:element ref="ns2:RevIMEventDate" minOccurs="0"/>
                <xsd:element ref="ns2:RevIMComments" minOccurs="0"/>
                <xsd:element ref="ns2:RevIMDocumentOwner" minOccurs="0"/>
                <xsd:element ref="ns2:RevIMExtends" minOccurs="0"/>
                <xsd:element ref="ns2:SharedWithUsers" minOccurs="0"/>
                <xsd:element ref="ns2:SharedWithDetails" minOccurs="0"/>
                <xsd:element ref="ns1:_ip_UnifiedCompliancePolicyProperties" minOccurs="0"/>
                <xsd:element ref="ns1:_ip_UnifiedCompliancePolicyUIAction" minOccurs="0"/>
                <xsd:element ref="ns3:MediaServiceObjectDetectorVersion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0" nillable="true" ma:displayName="Eigenschaften der einheitlichen Compliancerichtlinie" ma:hidden="true" ma:internalName="_ip_UnifiedCompliancePolicyProperties">
      <xsd:simpleType>
        <xsd:restriction base="dms:Note"/>
      </xsd:simpleType>
    </xsd:element>
    <xsd:element name="_ip_UnifiedCompliancePolicyUIAction" ma:index="31" nillable="true" ma:displayName="UI-Aktion der einheitlichen Compliancerichtlini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baf0a1-4aec-47b4-9383-c21a9c5bb0ef" elementFormDefault="qualified">
    <xsd:import namespace="http://schemas.microsoft.com/office/2006/documentManagement/types"/>
    <xsd:import namespace="http://schemas.microsoft.com/office/infopath/2007/PartnerControls"/>
    <xsd:element name="l05b137faa79418b8e08c4c608701e7c" ma:index="8" nillable="true" ma:taxonomy="true" ma:internalName="l05b137faa79418b8e08c4c608701e7c" ma:taxonomyFieldName="LegalHoldTag" ma:displayName="LegalHold" ma:fieldId="{505b137f-aa79-418b-8e08-c4c608701e7c}" ma:taxonomyMulti="true" ma:sspId="d35d9ec1-ff0e-4daf-94ff-594c76aa1822" ma:termSetId="1d36a6df-4193-45ed-b3bc-3ba9643c5e0d"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5937558-76f8-4be7-9df6-bf243e5d1441}" ma:internalName="TaxCatchAll" ma:showField="CatchAllData" ma:web="94baf0a1-4aec-47b4-9383-c21a9c5bb0e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5937558-76f8-4be7-9df6-bf243e5d1441}" ma:internalName="TaxCatchAllLabel" ma:readOnly="true" ma:showField="CatchAllDataLabel" ma:web="94baf0a1-4aec-47b4-9383-c21a9c5bb0ef">
      <xsd:complexType>
        <xsd:complexContent>
          <xsd:extension base="dms:MultiChoiceLookup">
            <xsd:sequence>
              <xsd:element name="Value" type="dms:Lookup" maxOccurs="unbounded" minOccurs="0" nillable="true"/>
            </xsd:sequence>
          </xsd:extension>
        </xsd:complexContent>
      </xsd:complexType>
    </xsd:element>
    <xsd:element name="i0f84bba906045b4af568ee102a52dcb" ma:index="22" nillable="true" ma:taxonomy="true" ma:internalName="i0f84bba906045b4af568ee102a52dcb" ma:taxonomyFieldName="RevIMBCS" ma:displayName="KSU Klasse" ma:readOnly="true" ma:default="125;#0.1 Initialklasse|0239cc7a-0c96-48a8-9e0e-a383e362571c" ma:fieldId="{20f84bba-9060-45b4-af56-8ee102a52dcb}" ma:sspId="d35d9ec1-ff0e-4daf-94ff-594c76aa1822" ma:termSetId="83f400d6-6f53-40a3-8fd2-b80b61df545c" ma:anchorId="00000000-0000-0000-0000-000000000000" ma:open="false" ma:isKeyword="false">
      <xsd:complexType>
        <xsd:sequence>
          <xsd:element ref="pc:Terms" minOccurs="0" maxOccurs="1"/>
        </xsd:sequence>
      </xsd:complexType>
    </xsd:element>
    <xsd:element name="RevIMDeletionDate" ma:index="23" nillable="true" ma:displayName="Löschdatum" ma:description="Deletion Date" ma:format="DateOnly" ma:internalName="RevIMDeletionDate" ma:readOnly="true">
      <xsd:simpleType>
        <xsd:restriction base="dms:DateTime"/>
      </xsd:simpleType>
    </xsd:element>
    <xsd:element name="RevIMEventDate" ma:index="24" nillable="true" ma:displayName="Ereignisdatum" ma:description="Event Date" ma:format="DateOnly" ma:internalName="RevIMEventDate" ma:readOnly="true">
      <xsd:simpleType>
        <xsd:restriction base="dms:DateTime"/>
      </xsd:simpleType>
    </xsd:element>
    <xsd:element name="RevIMComments" ma:index="25" nillable="true" ma:displayName="Ereigniskommentar" ma:internalName="RevIMComments" ma:readOnly="true">
      <xsd:simpleType>
        <xsd:restriction base="dms:Note">
          <xsd:maxLength value="255"/>
        </xsd:restriction>
      </xsd:simpleType>
    </xsd:element>
    <xsd:element name="RevIMDocumentOwner" ma:index="26" nillable="true" ma:displayName="Unterlagenverantwortlicher" ma:list="UserInfo" ma:internalName="RevIM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MExtends" ma:index="27" nillable="true" ma:displayName="RevIMExtends" ma:hidden="true" ma:internalName="RevIMExtends" ma:readOnly="true">
      <xsd:simpleType>
        <xsd:restriction base="dms:Note"/>
      </xsd:simpleType>
    </xsd:element>
    <xsd:element name="SharedWithUsers" ma:index="2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02e643-42b4-4d4b-84f7-277bce832320"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d35d9ec1-ff0e-4daf-94ff-594c76aa1822"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Location" ma:index="33" nillable="true" ma:displayName="Location" ma:description="" ma:indexed="true" ma:internalName="MediaServiceLocation"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4baf0a1-4aec-47b4-9383-c21a9c5bb0ef">
      <Value>135</Value>
    </TaxCatchAll>
    <l05b137faa79418b8e08c4c608701e7c xmlns="94baf0a1-4aec-47b4-9383-c21a9c5bb0ef">
      <Terms xmlns="http://schemas.microsoft.com/office/infopath/2007/PartnerControls"/>
    </l05b137faa79418b8e08c4c608701e7c>
    <RevIMDocumentOwner xmlns="94baf0a1-4aec-47b4-9383-c21a9c5bb0ef">
      <UserInfo>
        <DisplayName/>
        <AccountId xsi:nil="true"/>
        <AccountType/>
      </UserInfo>
    </RevIMDocumentOwner>
    <lcf76f155ced4ddcb4097134ff3c332f xmlns="f302e643-42b4-4d4b-84f7-277bce832320">
      <Terms xmlns="http://schemas.microsoft.com/office/infopath/2007/PartnerControls"/>
    </lcf76f155ced4ddcb4097134ff3c332f>
    <RevIMComments xmlns="94baf0a1-4aec-47b4-9383-c21a9c5bb0ef" xsi:nil="true"/>
    <RevIMDeletionDate xmlns="94baf0a1-4aec-47b4-9383-c21a9c5bb0ef">2032-02-29T14:59:46+00:00</RevIMDeletionDate>
    <RevIMExtends xmlns="94baf0a1-4aec-47b4-9383-c21a9c5bb0ef">{"Classified":"2024-02-29T15:02:42.620Z","KSUClass":"782a37a1-3ae6-4a38-8f4e-35886af7fc4b","ReclassifiedBy":"Records"}</RevIMExtends>
    <i0f84bba906045b4af568ee102a52dcb xmlns="94baf0a1-4aec-47b4-9383-c21a9c5bb0ef">
      <Terms xmlns="http://schemas.microsoft.com/office/infopath/2007/PartnerControls">
        <TermInfo xmlns="http://schemas.microsoft.com/office/infopath/2007/PartnerControls">
          <TermName xmlns="http://schemas.microsoft.com/office/infopath/2007/PartnerControls">1.1 allg. Finanzunterlagen</TermName>
          <TermId xmlns="http://schemas.microsoft.com/office/infopath/2007/PartnerControls">782a37a1-3ae6-4a38-8f4e-35886af7fc4b</TermId>
        </TermInfo>
      </Terms>
    </i0f84bba906045b4af568ee102a52dcb>
    <RevIMEventDate xmlns="94baf0a1-4aec-47b4-9383-c21a9c5bb0ef"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250DDAD3-A635-4E7C-9BB3-B97B5C687CA1}"/>
</file>

<file path=customXml/itemProps2.xml><?xml version="1.0" encoding="utf-8"?>
<ds:datastoreItem xmlns:ds="http://schemas.openxmlformats.org/officeDocument/2006/customXml" ds:itemID="{CEDA5504-2EC0-48F6-B8A4-1EA152942A0B}"/>
</file>

<file path=customXml/itemProps3.xml><?xml version="1.0" encoding="utf-8"?>
<ds:datastoreItem xmlns:ds="http://schemas.openxmlformats.org/officeDocument/2006/customXml" ds:itemID="{08ECF61D-B851-44B4-B0F3-F78835AB617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Audi Fact Pack Q1 2023</dc:title>
  <dc:subject/>
  <dc:creator/>
  <cp:keywords/>
  <dc:description/>
  <cp:lastModifiedBy/>
  <cp:revision/>
  <dcterms:created xsi:type="dcterms:W3CDTF">2015-06-05T18:19:34Z</dcterms:created>
  <dcterms:modified xsi:type="dcterms:W3CDTF">2024-03-01T11:46:54Z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6b84135-ab90-4b03-a415-784f8f15a7f1_Enabled">
    <vt:lpwstr>true</vt:lpwstr>
  </property>
  <property fmtid="{D5CDD505-2E9C-101B-9397-08002B2CF9AE}" pid="3" name="MSIP_Label_a6b84135-ab90-4b03-a415-784f8f15a7f1_SetDate">
    <vt:lpwstr>2022-04-28T13:58:26Z</vt:lpwstr>
  </property>
  <property fmtid="{D5CDD505-2E9C-101B-9397-08002B2CF9AE}" pid="4" name="MSIP_Label_a6b84135-ab90-4b03-a415-784f8f15a7f1_Method">
    <vt:lpwstr>Privileged</vt:lpwstr>
  </property>
  <property fmtid="{D5CDD505-2E9C-101B-9397-08002B2CF9AE}" pid="5" name="MSIP_Label_a6b84135-ab90-4b03-a415-784f8f15a7f1_Name">
    <vt:lpwstr>a6b84135-ab90-4b03-a415-784f8f15a7f1</vt:lpwstr>
  </property>
  <property fmtid="{D5CDD505-2E9C-101B-9397-08002B2CF9AE}" pid="6" name="MSIP_Label_a6b84135-ab90-4b03-a415-784f8f15a7f1_SiteId">
    <vt:lpwstr>2882be50-2012-4d88-ac86-544124e120c8</vt:lpwstr>
  </property>
  <property fmtid="{D5CDD505-2E9C-101B-9397-08002B2CF9AE}" pid="7" name="MSIP_Label_a6b84135-ab90-4b03-a415-784f8f15a7f1_ActionId">
    <vt:lpwstr>b7377286-2092-42c4-aa7a-8b7e10773ade</vt:lpwstr>
  </property>
  <property fmtid="{D5CDD505-2E9C-101B-9397-08002B2CF9AE}" pid="8" name="MSIP_Label_a6b84135-ab90-4b03-a415-784f8f15a7f1_ContentBits">
    <vt:lpwstr>0</vt:lpwstr>
  </property>
  <property fmtid="{D5CDD505-2E9C-101B-9397-08002B2CF9AE}" pid="9" name="ContentTypeId">
    <vt:lpwstr>0x010100E733B6B1FAD7E54BB13A71522A669D1B</vt:lpwstr>
  </property>
  <property fmtid="{D5CDD505-2E9C-101B-9397-08002B2CF9AE}" pid="10" name="Order">
    <vt:r8>170800</vt:r8>
  </property>
  <property fmtid="{D5CDD505-2E9C-101B-9397-08002B2CF9AE}" pid="11" name="LegalHoldTag">
    <vt:lpwstr/>
  </property>
  <property fmtid="{D5CDD505-2E9C-101B-9397-08002B2CF9AE}" pid="12" name="MediaServiceImageTags">
    <vt:lpwstr/>
  </property>
  <property fmtid="{D5CDD505-2E9C-101B-9397-08002B2CF9AE}" pid="13" name="RevIMBCS">
    <vt:lpwstr>135;#1.1 allg. Finanzunterlagen|782a37a1-3ae6-4a38-8f4e-35886af7fc4b</vt:lpwstr>
  </property>
</Properties>
</file>