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12"/>
  <workbookPr filterPrivacy="1"/>
  <xr:revisionPtr revIDLastSave="0" documentId="8_{061C528F-7CF9-4ACD-A1C4-CEEBA7427371}" xr6:coauthVersionLast="47" xr6:coauthVersionMax="47" xr10:uidLastSave="{00000000-0000-0000-0000-000000000000}"/>
  <bookViews>
    <workbookView xWindow="-120" yWindow="-120" windowWidth="29040" windowHeight="1584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15" r:id="rId9"/>
    <sheet name="Comprehensive income statement" sheetId="20" r:id="rId10"/>
    <sheet name="Statement of changes in equity" sheetId="21" r:id="rId11"/>
    <sheet name="Workforce" sheetId="12" r:id="rId12"/>
    <sheet name="10-year overview" sheetId="13" r:id="rId13"/>
    <sheet name="Material Group companies" sheetId="19" r:id="rId14"/>
    <sheet name="Glossary" sheetId="14" r:id="rId15"/>
  </sheets>
  <definedNames>
    <definedName name="_xlnm.Print_Area" localSheetId="12">'10-year overview'!$A$1:$W$59</definedName>
    <definedName name="_xlnm.Print_Area" localSheetId="7">'Balance sheet'!$A$1:$H$56</definedName>
    <definedName name="_xlnm.Print_Area" localSheetId="8">'Cash flow statement'!$A$1:$H$71</definedName>
    <definedName name="_xlnm.Print_Area" localSheetId="9">'Comprehensive income statement'!$A$1:$G$44</definedName>
    <definedName name="_xlnm.Print_Area" localSheetId="0">Contents!$A$1:$S$34</definedName>
    <definedName name="_xlnm.Print_Area" localSheetId="5">'Deliveries by model series'!$A$1:$AC$59</definedName>
    <definedName name="_xlnm.Print_Area" localSheetId="4">'Deliveries by region'!$A$1:$AB$76</definedName>
    <definedName name="_xlnm.Print_Area" localSheetId="14">Glossary!$A$1:$S$35</definedName>
    <definedName name="_xlnm.Print_Area" localSheetId="6">'Income statement'!$A$1:$AA$32</definedName>
    <definedName name="_xlnm.Print_Area" localSheetId="1">'Key figures Audi Group'!$A$1:$AC$20</definedName>
    <definedName name="_xlnm.Print_Area" localSheetId="13">'Material Group companies'!$A$1:$A$62</definedName>
    <definedName name="_xlnm.Print_Area" localSheetId="3">'Production by model series'!$A$1:$AC$74</definedName>
    <definedName name="_xlnm.Print_Area" localSheetId="2">'Production by site'!$A$1:$Z$45</definedName>
    <definedName name="_xlnm.Print_Area" localSheetId="10">'Statement of changes in equity'!$A$1:$U$27</definedName>
    <definedName name="_xlnm.Print_Area" localSheetId="11">Workforce!$A$1:$H$27</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 i="3" l="1"/>
  <c r="V9" i="3"/>
  <c r="AB40" i="4"/>
  <c r="G11" i="20" l="1"/>
  <c r="G12" i="20"/>
  <c r="G13" i="20"/>
  <c r="G16" i="20"/>
  <c r="G18" i="20"/>
  <c r="G20" i="20"/>
  <c r="G23" i="20"/>
  <c r="G30" i="20"/>
  <c r="G35" i="20"/>
  <c r="G42" i="20"/>
  <c r="G6" i="20"/>
  <c r="X8" i="7" l="1"/>
  <c r="V7" i="7"/>
  <c r="S7" i="7"/>
  <c r="S8" i="7"/>
  <c r="S6" i="7"/>
  <c r="X6" i="7"/>
  <c r="V6" i="7"/>
  <c r="Y6" i="2"/>
  <c r="AA14" i="2"/>
  <c r="Z6" i="7" l="1"/>
  <c r="Y10" i="2"/>
  <c r="T10" i="2"/>
  <c r="Y8" i="2"/>
  <c r="W8" i="2"/>
  <c r="T8" i="2"/>
  <c r="T6" i="2"/>
  <c r="Q58" i="6"/>
  <c r="W6" i="2"/>
  <c r="AA6" i="2" s="1"/>
  <c r="AA8" i="2" l="1"/>
  <c r="AA10" i="2"/>
  <c r="V74" i="5" l="1"/>
  <c r="O75" i="5"/>
  <c r="K75" i="5"/>
  <c r="G75" i="5"/>
  <c r="C75" i="5"/>
  <c r="V75" i="5" l="1"/>
  <c r="M58" i="6"/>
  <c r="I58" i="6"/>
  <c r="E58" i="6"/>
  <c r="S30" i="5"/>
  <c r="S31" i="5"/>
  <c r="S32" i="5"/>
  <c r="S33" i="5"/>
  <c r="S34" i="5"/>
  <c r="S35" i="5"/>
  <c r="S36" i="5"/>
  <c r="X35" i="5"/>
  <c r="V35" i="5"/>
  <c r="S26" i="5"/>
  <c r="S27" i="5"/>
  <c r="S28" i="5"/>
  <c r="S29" i="5"/>
  <c r="X29" i="5"/>
  <c r="V29" i="5"/>
  <c r="Z29" i="5" l="1"/>
  <c r="Z35" i="5"/>
  <c r="X26" i="5"/>
  <c r="V26" i="5"/>
  <c r="Z26" i="5" l="1"/>
  <c r="AB20" i="4"/>
  <c r="Z26" i="4"/>
  <c r="X26" i="4"/>
  <c r="S26" i="4"/>
  <c r="Q26" i="4"/>
  <c r="U20" i="4"/>
  <c r="V70" i="5"/>
  <c r="Z9" i="5"/>
  <c r="S74" i="5" l="1"/>
  <c r="X74" i="5"/>
  <c r="Z74" i="5" s="1"/>
  <c r="V61" i="5"/>
  <c r="S48" i="5"/>
  <c r="X48" i="5"/>
  <c r="V48" i="5"/>
  <c r="Z55" i="6"/>
  <c r="Z56" i="6"/>
  <c r="Z57" i="6"/>
  <c r="Z54" i="6"/>
  <c r="X58" i="6"/>
  <c r="X55" i="6"/>
  <c r="X56" i="6"/>
  <c r="X57" i="6"/>
  <c r="X54" i="6"/>
  <c r="U55" i="6"/>
  <c r="U56" i="6"/>
  <c r="U57" i="6"/>
  <c r="U54" i="6"/>
  <c r="S58" i="6"/>
  <c r="Z58" i="6" s="1"/>
  <c r="Z41" i="3"/>
  <c r="Z42" i="3"/>
  <c r="X43" i="3"/>
  <c r="V43" i="3"/>
  <c r="S41" i="3"/>
  <c r="S42" i="3"/>
  <c r="Q43" i="3"/>
  <c r="O43" i="3"/>
  <c r="Z40" i="3"/>
  <c r="S40" i="3"/>
  <c r="Z26" i="3"/>
  <c r="Z27" i="3"/>
  <c r="S26" i="3"/>
  <c r="S27" i="3"/>
  <c r="Q6" i="3"/>
  <c r="Q10" i="3"/>
  <c r="O10" i="3"/>
  <c r="X11" i="3"/>
  <c r="X12" i="3"/>
  <c r="X13" i="3"/>
  <c r="X14" i="3"/>
  <c r="X15" i="3"/>
  <c r="X16" i="3"/>
  <c r="X17" i="3"/>
  <c r="X18" i="3"/>
  <c r="X19" i="3"/>
  <c r="X21" i="3"/>
  <c r="X22" i="3"/>
  <c r="X23" i="3"/>
  <c r="V11" i="3"/>
  <c r="V12" i="3"/>
  <c r="V13" i="3"/>
  <c r="V14" i="3"/>
  <c r="V15" i="3"/>
  <c r="V16" i="3"/>
  <c r="V17" i="3"/>
  <c r="V18" i="3"/>
  <c r="V19" i="3"/>
  <c r="V20" i="3"/>
  <c r="V21" i="3"/>
  <c r="V22" i="3"/>
  <c r="V23" i="3"/>
  <c r="S11" i="3"/>
  <c r="S12" i="3"/>
  <c r="S13" i="3"/>
  <c r="S14" i="3"/>
  <c r="S15" i="3"/>
  <c r="S16" i="3"/>
  <c r="S17" i="3"/>
  <c r="S19" i="3"/>
  <c r="S21" i="3"/>
  <c r="S22" i="3"/>
  <c r="S23" i="3"/>
  <c r="O6" i="3"/>
  <c r="S6" i="3" s="1"/>
  <c r="X8" i="3"/>
  <c r="X9" i="3"/>
  <c r="X7" i="3"/>
  <c r="V8" i="3"/>
  <c r="V7" i="3"/>
  <c r="S8" i="3"/>
  <c r="S9" i="3"/>
  <c r="S7" i="3"/>
  <c r="Z64" i="4"/>
  <c r="Z67" i="4"/>
  <c r="Z63" i="4"/>
  <c r="X67" i="4"/>
  <c r="X69" i="4"/>
  <c r="X64" i="4"/>
  <c r="X63" i="4"/>
  <c r="S71" i="4"/>
  <c r="Z71" i="4" s="1"/>
  <c r="Q71" i="4"/>
  <c r="U64" i="4"/>
  <c r="S65" i="4"/>
  <c r="Z65" i="4" s="1"/>
  <c r="Q65" i="4"/>
  <c r="X65" i="4" s="1"/>
  <c r="U63" i="4"/>
  <c r="Z55" i="4"/>
  <c r="X55" i="4"/>
  <c r="S55" i="4"/>
  <c r="Q55" i="4"/>
  <c r="AB54" i="6" l="1"/>
  <c r="U55" i="4"/>
  <c r="U71" i="4"/>
  <c r="AB64" i="4"/>
  <c r="Z43" i="3"/>
  <c r="Z16" i="3"/>
  <c r="V6" i="3"/>
  <c r="Z6" i="3" s="1"/>
  <c r="X6" i="3"/>
  <c r="Z13" i="3"/>
  <c r="Z12" i="3"/>
  <c r="AB57" i="6"/>
  <c r="AB56" i="6"/>
  <c r="AB55" i="6"/>
  <c r="U58" i="6"/>
  <c r="AB58" i="6"/>
  <c r="AB65" i="4"/>
  <c r="X71" i="4"/>
  <c r="AB71" i="4" s="1"/>
  <c r="AB63" i="4"/>
  <c r="Z8" i="3"/>
  <c r="Z19" i="3"/>
  <c r="Z14" i="3"/>
  <c r="S43" i="3"/>
  <c r="Z48" i="5"/>
  <c r="AB67" i="4"/>
  <c r="U65" i="4"/>
  <c r="Q24" i="3"/>
  <c r="Q32" i="3" s="1"/>
  <c r="Z7" i="3"/>
  <c r="Z23" i="3"/>
  <c r="Z21" i="3"/>
  <c r="Z15" i="3"/>
  <c r="X10" i="3"/>
  <c r="X24" i="3" s="1"/>
  <c r="X32" i="3" s="1"/>
  <c r="Z9" i="3"/>
  <c r="Z22" i="3"/>
  <c r="S10" i="3"/>
  <c r="O24" i="3"/>
  <c r="Z11" i="3"/>
  <c r="Z10" i="3" l="1"/>
  <c r="V24" i="3"/>
  <c r="Z24" i="3" s="1"/>
  <c r="S24" i="3"/>
  <c r="O32" i="3"/>
  <c r="S32" i="3" s="1"/>
  <c r="U13" i="4"/>
  <c r="U14" i="4"/>
  <c r="U15" i="4"/>
  <c r="U18" i="4"/>
  <c r="U19" i="4"/>
  <c r="U21" i="4"/>
  <c r="U22" i="4"/>
  <c r="U23" i="4"/>
  <c r="U24" i="4"/>
  <c r="U25" i="4"/>
  <c r="U26" i="4"/>
  <c r="U28" i="4"/>
  <c r="U29" i="4"/>
  <c r="U30" i="4"/>
  <c r="U8" i="4"/>
  <c r="U9" i="4"/>
  <c r="U10" i="4"/>
  <c r="U11" i="4"/>
  <c r="U12" i="4"/>
  <c r="U7" i="4"/>
  <c r="X36" i="4"/>
  <c r="Z31" i="4"/>
  <c r="Z38" i="4" s="1"/>
  <c r="X31" i="4"/>
  <c r="S31" i="4"/>
  <c r="S38" i="4" s="1"/>
  <c r="Q31" i="4"/>
  <c r="Q36" i="4"/>
  <c r="Q38" i="4" l="1"/>
  <c r="U38" i="4" s="1"/>
  <c r="X38" i="4"/>
  <c r="AB38" i="4" s="1"/>
  <c r="U31" i="4"/>
  <c r="V32" i="3"/>
  <c r="Z32" i="3" s="1"/>
  <c r="AB6" i="4"/>
  <c r="X71" i="5"/>
  <c r="X72" i="5"/>
  <c r="X73" i="5"/>
  <c r="X75" i="5"/>
  <c r="X70" i="5"/>
  <c r="Z70" i="5" s="1"/>
  <c r="X62" i="5"/>
  <c r="X45" i="5"/>
  <c r="X46" i="5"/>
  <c r="X47" i="5"/>
  <c r="X49" i="5"/>
  <c r="X44" i="5"/>
  <c r="V71" i="5"/>
  <c r="V72" i="5"/>
  <c r="V73" i="5"/>
  <c r="V58" i="5"/>
  <c r="V59" i="5"/>
  <c r="V60" i="5"/>
  <c r="V62" i="5"/>
  <c r="V57" i="5"/>
  <c r="V45" i="5"/>
  <c r="V46" i="5"/>
  <c r="V47" i="5"/>
  <c r="V49" i="5"/>
  <c r="V44" i="5"/>
  <c r="V34" i="5"/>
  <c r="X19" i="5"/>
  <c r="X20" i="5"/>
  <c r="X21" i="5"/>
  <c r="X22" i="5"/>
  <c r="X23" i="5"/>
  <c r="X24" i="5"/>
  <c r="X25" i="5"/>
  <c r="X27" i="5"/>
  <c r="X28" i="5"/>
  <c r="X30" i="5"/>
  <c r="X31" i="5"/>
  <c r="X32" i="5"/>
  <c r="X33" i="5"/>
  <c r="X34" i="5"/>
  <c r="X36" i="5"/>
  <c r="X18" i="5"/>
  <c r="X6" i="5"/>
  <c r="X7" i="5"/>
  <c r="Z7" i="5" s="1"/>
  <c r="X8" i="5"/>
  <c r="X10" i="5"/>
  <c r="X5" i="5"/>
  <c r="V6" i="5"/>
  <c r="V8" i="5"/>
  <c r="V10" i="5"/>
  <c r="V5" i="5"/>
  <c r="V30" i="5"/>
  <c r="V31" i="5"/>
  <c r="Z31" i="5" s="1"/>
  <c r="V32" i="5"/>
  <c r="Z32" i="5" s="1"/>
  <c r="V33" i="5"/>
  <c r="Z33" i="5" s="1"/>
  <c r="V36" i="5"/>
  <c r="V19" i="5"/>
  <c r="V20" i="5"/>
  <c r="V21" i="5"/>
  <c r="V22" i="5"/>
  <c r="V23" i="5"/>
  <c r="V24" i="5"/>
  <c r="V25" i="5"/>
  <c r="V27" i="5"/>
  <c r="V28" i="5"/>
  <c r="V18" i="5"/>
  <c r="I38" i="6"/>
  <c r="I32" i="6"/>
  <c r="I27" i="6"/>
  <c r="AB52" i="4"/>
  <c r="AB53" i="4"/>
  <c r="AB54" i="4"/>
  <c r="AB55" i="4"/>
  <c r="AB51" i="4"/>
  <c r="AB15" i="4"/>
  <c r="AB21" i="4"/>
  <c r="AB25" i="4"/>
  <c r="AB30" i="4"/>
  <c r="AB7" i="4"/>
  <c r="AB8" i="4"/>
  <c r="AB9" i="4"/>
  <c r="AB10" i="4"/>
  <c r="AB12" i="4"/>
  <c r="AB13" i="4"/>
  <c r="AB14" i="4"/>
  <c r="AB18" i="4"/>
  <c r="AB19" i="4"/>
  <c r="AB22" i="4"/>
  <c r="AB23" i="4"/>
  <c r="AB24" i="4"/>
  <c r="AB26" i="4"/>
  <c r="AB28" i="4"/>
  <c r="AB29" i="4"/>
  <c r="AB31" i="4"/>
  <c r="I55" i="4"/>
  <c r="I36" i="4"/>
  <c r="I31" i="4"/>
  <c r="I26" i="4"/>
  <c r="G43" i="3"/>
  <c r="G10" i="3"/>
  <c r="G24" i="3" s="1"/>
  <c r="G32" i="3" s="1"/>
  <c r="Z45" i="5" l="1"/>
  <c r="Z34" i="5"/>
  <c r="Z19" i="5"/>
  <c r="Z28" i="5"/>
  <c r="Z72" i="5"/>
  <c r="Z36" i="5"/>
  <c r="Z25" i="5"/>
  <c r="Z6" i="5"/>
  <c r="Z73" i="5"/>
  <c r="Z22" i="5"/>
  <c r="Z21" i="5"/>
  <c r="Z8" i="5"/>
  <c r="Z10" i="5"/>
  <c r="Z24" i="5"/>
  <c r="Z49" i="5"/>
  <c r="Z47" i="5"/>
  <c r="Z23" i="5"/>
  <c r="Z46" i="5"/>
  <c r="Z75" i="5"/>
  <c r="Z30" i="5"/>
  <c r="Z5" i="5"/>
  <c r="Z18" i="5"/>
  <c r="Z20" i="5"/>
  <c r="Z71" i="5"/>
  <c r="Z27" i="5"/>
  <c r="Z44" i="5"/>
  <c r="I38" i="4"/>
</calcChain>
</file>

<file path=xl/sharedStrings.xml><?xml version="1.0" encoding="utf-8"?>
<sst xmlns="http://schemas.openxmlformats.org/spreadsheetml/2006/main" count="1156" uniqueCount="462">
  <si>
    <t>Key figures Audi Group</t>
  </si>
  <si>
    <t>Production by site</t>
  </si>
  <si>
    <t>Production by model series</t>
  </si>
  <si>
    <t>Deliveries by region</t>
  </si>
  <si>
    <t>Deliveries by model series</t>
  </si>
  <si>
    <t>Income statement</t>
  </si>
  <si>
    <t>Balance sheet</t>
  </si>
  <si>
    <t>Cash flow statement</t>
  </si>
  <si>
    <t>Comprehensive income statement</t>
  </si>
  <si>
    <t>Statement of changes in equity</t>
  </si>
  <si>
    <t>Workforce</t>
  </si>
  <si>
    <t>10-year overview</t>
  </si>
  <si>
    <t>Material Audi Group companies</t>
  </si>
  <si>
    <t>Glossary</t>
  </si>
  <si>
    <t>Q1 / 2022</t>
  </si>
  <si>
    <t>Q1 / 2021</t>
  </si>
  <si>
    <t>Q2 / 2022</t>
  </si>
  <si>
    <t>Q2 / 2021</t>
  </si>
  <si>
    <t>Q3 / 2022</t>
  </si>
  <si>
    <t>Q3 / 2021</t>
  </si>
  <si>
    <t>Q4 / 2022</t>
  </si>
  <si>
    <t>Q4 / 2021</t>
  </si>
  <si>
    <t>Δ %</t>
  </si>
  <si>
    <t>Q1-Q4 / 2022</t>
  </si>
  <si>
    <t>Q1-Q4 / 2021</t>
  </si>
  <si>
    <t>Deliveries to customers 
Premium brand group</t>
  </si>
  <si>
    <t>cars</t>
  </si>
  <si>
    <t>Revenue</t>
  </si>
  <si>
    <t>€m</t>
  </si>
  <si>
    <t>Operating profit</t>
  </si>
  <si>
    <t>Operating return on sales (ROS)</t>
  </si>
  <si>
    <t>%</t>
  </si>
  <si>
    <t>- 5.4 ppt.</t>
  </si>
  <si>
    <t>+1.8 ppt.</t>
  </si>
  <si>
    <t>Net cash flow</t>
  </si>
  <si>
    <t>X</t>
  </si>
  <si>
    <t>Research and development ratio</t>
  </si>
  <si>
    <t>+0.3 ppt.</t>
  </si>
  <si>
    <t>-0.1 ppt.</t>
  </si>
  <si>
    <t>Capex ratio</t>
  </si>
  <si>
    <t>- 1.6 ppt.</t>
  </si>
  <si>
    <t>+0.4 ppt.</t>
  </si>
  <si>
    <t>Production of cars Premium brand group by site</t>
  </si>
  <si>
    <t>Germany</t>
  </si>
  <si>
    <t>Ingolstadt</t>
  </si>
  <si>
    <t>Neckarsulm</t>
  </si>
  <si>
    <t>Zwickau</t>
  </si>
  <si>
    <t>International</t>
  </si>
  <si>
    <t>Győr (Hungary)</t>
  </si>
  <si>
    <t>Brussels (Belgium)</t>
  </si>
  <si>
    <t>Changchun (China)</t>
  </si>
  <si>
    <t>Foshan (China)</t>
  </si>
  <si>
    <t>Qingdao (China)</t>
  </si>
  <si>
    <t>Tianjin (China)</t>
  </si>
  <si>
    <t>Anting (China)</t>
  </si>
  <si>
    <t>-</t>
  </si>
  <si>
    <t>Ningbo (China)</t>
  </si>
  <si>
    <t>San José Chiapa (Mexico)</t>
  </si>
  <si>
    <t>São José dos Pinhais (Brazil)</t>
  </si>
  <si>
    <t>Martorell (Spain)</t>
  </si>
  <si>
    <t>Bratislava (Slovakia)</t>
  </si>
  <si>
    <t>Aurangabad (India)</t>
  </si>
  <si>
    <t>Audi brand</t>
  </si>
  <si>
    <t>Sant’Agata Bolognese (Italy)</t>
  </si>
  <si>
    <t>Lamborghini brand</t>
  </si>
  <si>
    <t>Crewe (United Kingdom)</t>
  </si>
  <si>
    <r>
      <t>Bentley brand</t>
    </r>
    <r>
      <rPr>
        <b/>
        <vertAlign val="superscript"/>
        <sz val="10"/>
        <color theme="1"/>
        <rFont val="Audi Type"/>
        <family val="2"/>
      </rPr>
      <t>1)</t>
    </r>
  </si>
  <si>
    <t>Premium Brand Group</t>
  </si>
  <si>
    <t>1) Bentley was consolidated January 1, 2022. Therefore, all Audi Group numbers before Q1/2022 do not include Bentley.</t>
  </si>
  <si>
    <t>Production of Ducati motorcycles by site</t>
  </si>
  <si>
    <r>
      <t>Q1 / 2022</t>
    </r>
    <r>
      <rPr>
        <b/>
        <vertAlign val="superscript"/>
        <sz val="10"/>
        <color theme="1"/>
        <rFont val="Audi Type"/>
        <family val="2"/>
      </rPr>
      <t>2)</t>
    </r>
  </si>
  <si>
    <t>Bologna (Italy)</t>
  </si>
  <si>
    <t>Amphur Pluakdaeng (Thailand)</t>
  </si>
  <si>
    <t>Manaus (Brazil)</t>
  </si>
  <si>
    <t>Ducati brand</t>
  </si>
  <si>
    <t>2) Q1/2022 production figures of Ducati have been adjusted in the course of standardization of definitions within the Premium Brand Group. The implications on previous year figures are not substantial and therefore these figures remain unchanged.</t>
  </si>
  <si>
    <t>Production of cars Premium brand group by model series</t>
  </si>
  <si>
    <t>Segment</t>
  </si>
  <si>
    <t>Audi A1</t>
  </si>
  <si>
    <t>A0</t>
  </si>
  <si>
    <t>Audi Q2</t>
  </si>
  <si>
    <r>
      <t>Audi Q2 L e-tron</t>
    </r>
    <r>
      <rPr>
        <vertAlign val="superscript"/>
        <sz val="10"/>
        <color theme="1"/>
        <rFont val="Audi Type"/>
        <family val="2"/>
      </rPr>
      <t>1)</t>
    </r>
  </si>
  <si>
    <t>Audi A3</t>
  </si>
  <si>
    <t>A</t>
  </si>
  <si>
    <t>Audi Q3</t>
  </si>
  <si>
    <t>Audi Q4 e-tron</t>
  </si>
  <si>
    <t>Audi TT</t>
  </si>
  <si>
    <t>B</t>
  </si>
  <si>
    <t>Audi A4</t>
  </si>
  <si>
    <t>Audi A5</t>
  </si>
  <si>
    <t>Audi Q5</t>
  </si>
  <si>
    <r>
      <t>Audi Q5 Roadjet e-tron</t>
    </r>
    <r>
      <rPr>
        <vertAlign val="superscript"/>
        <sz val="10"/>
        <color theme="1"/>
        <rFont val="Audi Type"/>
        <family val="2"/>
      </rPr>
      <t>2)</t>
    </r>
  </si>
  <si>
    <r>
      <t>Audi Q6 Roadjet</t>
    </r>
    <r>
      <rPr>
        <vertAlign val="superscript"/>
        <sz val="10"/>
        <color theme="1"/>
        <rFont val="Audi Type"/>
        <family val="2"/>
      </rPr>
      <t>3)</t>
    </r>
  </si>
  <si>
    <t>Audi A6</t>
  </si>
  <si>
    <t>C</t>
  </si>
  <si>
    <t>Audi A7</t>
  </si>
  <si>
    <t>Audi e-tron / Q8 e-tron</t>
  </si>
  <si>
    <t>Audi Q7</t>
  </si>
  <si>
    <t>Audi Q8</t>
  </si>
  <si>
    <t>Audi e-tron GT</t>
  </si>
  <si>
    <t>Audi A8</t>
  </si>
  <si>
    <t>D</t>
  </si>
  <si>
    <t>Audi R8</t>
  </si>
  <si>
    <t>Lamborghini Urus</t>
  </si>
  <si>
    <t>Lamborghini Huracán</t>
  </si>
  <si>
    <t>E</t>
  </si>
  <si>
    <t>Lamborghini Aventador</t>
  </si>
  <si>
    <t>Bentley Continental</t>
  </si>
  <si>
    <t>Bentley Flying Spur</t>
  </si>
  <si>
    <t>Bentley Bentayga</t>
  </si>
  <si>
    <r>
      <t>Bentley brand</t>
    </r>
    <r>
      <rPr>
        <b/>
        <vertAlign val="superscript"/>
        <sz val="10"/>
        <color theme="1"/>
        <rFont val="Audi Type"/>
        <family val="2"/>
      </rPr>
      <t>4)</t>
    </r>
  </si>
  <si>
    <t xml:space="preserve">of which Audi models built locally by associated Chinese companies [FAW-Volkswagen Automotive Co., Ltd., Changchun (China) and SAIC Volkswagen Automotive Co., Ltd., Shanghai (China)], available and sold exclusively in China </t>
  </si>
  <si>
    <t>1) Audi Q2 L e-tron models built by the associated company FAW-Volkswagen Automotive Co., Ltd., Changchun (China), for the Chinese market,  available and sold exclusively in China</t>
  </si>
  <si>
    <t>2) Audi Q5 Roadjet e-tron models built by the associated company SAIC Volkswagen Automotive Co. Ltd., Shanghai (China), available and sold exclusively in China</t>
  </si>
  <si>
    <t>3) Audi Q6 Roadjet models built by the associated company SAIC Volkswagen Automotive Co. Ltd., Shanghai (China), available and sold exclusively in China</t>
  </si>
  <si>
    <t>4) Bentley was consolidated January 1, 2022. Therefore, all Audi Group numbers before Q1/2022 do not include Bentley.</t>
  </si>
  <si>
    <t>Production of motorcycles Ducati brand</t>
  </si>
  <si>
    <r>
      <t>Q1 / 2022</t>
    </r>
    <r>
      <rPr>
        <b/>
        <vertAlign val="superscript"/>
        <sz val="10"/>
        <color theme="1"/>
        <rFont val="Audi Type"/>
        <family val="2"/>
      </rPr>
      <t>4)</t>
    </r>
  </si>
  <si>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</si>
  <si>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</si>
  <si>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</si>
  <si>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</si>
  <si>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4) Q1/2022 production figures of Ducati have been adjusted in the course of standardization of definitions within the Premium Brand Group. The implications on previous year figures are not substantial and therefore these figures remain unchanged.</t>
  </si>
  <si>
    <t>Production of engines and electric powertrains Audi Group</t>
  </si>
  <si>
    <t>Engines</t>
  </si>
  <si>
    <t>Electric powertrains</t>
  </si>
  <si>
    <t>Audi Hungaria</t>
  </si>
  <si>
    <r>
      <t>Bentley brand</t>
    </r>
    <r>
      <rPr>
        <b/>
        <vertAlign val="superscript"/>
        <sz val="10"/>
        <color theme="1"/>
        <rFont val="Audi Type"/>
        <family val="2"/>
      </rPr>
      <t>5)</t>
    </r>
  </si>
  <si>
    <t>Engines and electric powertrains Audi Group</t>
  </si>
  <si>
    <t>5) Bentley was consolidated January 1, 2022. Therefore, all Audi Group numbers before Q1/2022 do not include Bentley.</t>
  </si>
  <si>
    <t>Deliveries to customers of cars Premium brand group by region</t>
  </si>
  <si>
    <t>Europe</t>
  </si>
  <si>
    <t xml:space="preserve">   Germany</t>
  </si>
  <si>
    <t>China incl. Hong Kong</t>
  </si>
  <si>
    <t>USA</t>
  </si>
  <si>
    <t>Other markets</t>
  </si>
  <si>
    <t>Worldwide</t>
  </si>
  <si>
    <t>Deliveries to customers Audi brand by region</t>
  </si>
  <si>
    <t>of which: Western Europe</t>
  </si>
  <si>
    <t>of which: Germany</t>
  </si>
  <si>
    <t>United Kingdom</t>
  </si>
  <si>
    <t>Italy</t>
  </si>
  <si>
    <t>France</t>
  </si>
  <si>
    <t>Spain</t>
  </si>
  <si>
    <t>Belgium</t>
  </si>
  <si>
    <t>of which: Central/Eastern Europe</t>
  </si>
  <si>
    <t>of which: Russia</t>
  </si>
  <si>
    <t>of which: local production</t>
  </si>
  <si>
    <t>Japan</t>
  </si>
  <si>
    <t>Canada</t>
  </si>
  <si>
    <t>Mexico</t>
  </si>
  <si>
    <t>Brazil</t>
  </si>
  <si>
    <t>Deliveries to customers Lamborghini brand by region</t>
  </si>
  <si>
    <r>
      <t>Deliveries to customers Bentley brand by region</t>
    </r>
    <r>
      <rPr>
        <b/>
        <vertAlign val="superscript"/>
        <sz val="11"/>
        <color theme="9"/>
        <rFont val="Audi Type Extended"/>
        <family val="2"/>
      </rPr>
      <t>1)</t>
    </r>
  </si>
  <si>
    <t>1) Bentley was consolidated January 1, 2022. Therefore, historical figures only include deliveries to customers sold by an Audi Group sales company. Definition of regions according to Audi clasification.</t>
  </si>
  <si>
    <t>Deliveries to customers of motorcycles Ducati brand by region</t>
  </si>
  <si>
    <t>Deliveries to customers of cars Premium brand group by model series</t>
  </si>
  <si>
    <t>Q4/ 2021</t>
  </si>
  <si>
    <t>Audi Q4 - e-tron</t>
  </si>
  <si>
    <t>Audi e-tron</t>
  </si>
  <si>
    <t>Internal vehicles before market launch</t>
  </si>
  <si>
    <t>Bentley Mulsanne</t>
  </si>
  <si>
    <t>Other Volkswagen Group brands</t>
  </si>
  <si>
    <t xml:space="preserve">1) Audi Q2 L e-tron models built by the associated company FAW-Volkswagen Automotive Co., Ltd., Changchun (China), for the Chinese market,  available and sold exclusively in China </t>
  </si>
  <si>
    <t>4) Bentley was consolidated January 1, 2022. Therefore, historical figures only include deliveries to customers sold by an Audi Group sales company.</t>
  </si>
  <si>
    <t>Deliveries to customers of motorcycles Ducati brand</t>
  </si>
  <si>
    <t xml:space="preserve">Income statement of the Audi Group </t>
  </si>
  <si>
    <t>Cost of goods sold</t>
  </si>
  <si>
    <t>Gross profit</t>
  </si>
  <si>
    <t>Gross margin in %</t>
  </si>
  <si>
    <t>-6.4 ppt.</t>
  </si>
  <si>
    <t>+1.6 ppt.</t>
  </si>
  <si>
    <t>Distribution expenses</t>
  </si>
  <si>
    <t>Administrative expenses</t>
  </si>
  <si>
    <t>Other operating income</t>
  </si>
  <si>
    <t>Other operating expenses</t>
  </si>
  <si>
    <t>Operating profit before special items</t>
  </si>
  <si>
    <t>Operating return on sales (ROS) before special items in %</t>
  </si>
  <si>
    <t>-5.2 ppt.</t>
  </si>
  <si>
    <t>Special items</t>
  </si>
  <si>
    <t>–</t>
  </si>
  <si>
    <t>Operating return on sales (ROS) in %</t>
  </si>
  <si>
    <t>-5.4 ppt.</t>
  </si>
  <si>
    <t>Result from investments accounted for using the equity method</t>
  </si>
  <si>
    <t>Interest result</t>
  </si>
  <si>
    <t>Other financial result</t>
  </si>
  <si>
    <t>–47</t>
  </si>
  <si>
    <t>Financial result</t>
  </si>
  <si>
    <t>Profit before tax</t>
  </si>
  <si>
    <t>Return on sales before tax in %</t>
  </si>
  <si>
    <t>-7.7 ppt.</t>
  </si>
  <si>
    <t>Income tax expense</t>
  </si>
  <si>
    <t>Profit after tax</t>
  </si>
  <si>
    <t>Return on sales after tax in %</t>
  </si>
  <si>
    <t>-4.1 ppt.</t>
  </si>
  <si>
    <t>+0.9 ppt.</t>
  </si>
  <si>
    <t>Balance sheet of the Audi Group</t>
  </si>
  <si>
    <t>Dec. 31, 2022</t>
  </si>
  <si>
    <t>Dec. 31, 2021</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</si>
  <si>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</si>
  <si>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</si>
  <si>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</si>
  <si>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</si>
  <si>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</si>
  <si>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</si>
  <si>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</si>
  <si>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</si>
  <si>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</si>
  <si>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</si>
  <si>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</si>
  <si>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</si>
  <si>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</si>
  <si>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</si>
  <si>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</si>
  <si>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</si>
  <si>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</si>
  <si>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held for sale and for distribution to owners</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</si>
  <si>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</si>
  <si>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</si>
  <si>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</si>
  <si>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</si>
  <si>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</si>
  <si>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</si>
  <si>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</si>
  <si>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</si>
  <si>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</si>
  <si>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</si>
  <si>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</si>
  <si>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</si>
  <si>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</si>
  <si>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</si>
  <si>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</si>
  <si>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</si>
  <si>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Liabilities held for sale and for distribution to owners</t>
  </si>
  <si>
    <t>Cash flow statement of the Audi Group</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</si>
  <si>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</si>
  <si>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</si>
  <si>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</si>
  <si>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</si>
  <si>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Impairment losses on equity investments</t>
  </si>
  <si>
    <t>Change in provisions for pensions</t>
  </si>
  <si>
    <t>Result from the disposal of assets</t>
  </si>
  <si>
    <t>Other non-cash income and expenses</t>
  </si>
  <si>
    <t>Gross cash flow</t>
  </si>
  <si>
    <t>Change in inventories</t>
  </si>
  <si>
    <t>Change in receivables</t>
  </si>
  <si>
    <t>Change in liabilities</t>
  </si>
  <si>
    <t>Change in provisions</t>
  </si>
  <si>
    <t>Change in lease assets</t>
  </si>
  <si>
    <t>Change in receivables from Financial Services</t>
  </si>
  <si>
    <t>Change in working capital</t>
  </si>
  <si>
    <t>Cash flow from operating activities</t>
  </si>
  <si>
    <t>Investing activities attributable to operating activities</t>
  </si>
  <si>
    <t>of which capital expenditure</t>
  </si>
  <si>
    <t>of which additions to capitalized development costs</t>
  </si>
  <si>
    <t>of which change in participations</t>
  </si>
  <si>
    <t>Investments in securities and loans</t>
  </si>
  <si>
    <t>Cash flow from investing activities</t>
  </si>
  <si>
    <t>Cash flow from financing activities</t>
  </si>
  <si>
    <t>Change in cash and cash equivalents due to changes in exchange rates</t>
  </si>
  <si>
    <t>Change in cash and cash equivalents</t>
  </si>
  <si>
    <t>Cash and cash equivalents at beginning of period</t>
  </si>
  <si>
    <t>1)</t>
  </si>
  <si>
    <t>Cash and cash equivalents at end of period</t>
  </si>
  <si>
    <t>Fixed deposits, securities and loans extended</t>
  </si>
  <si>
    <t>Gross liquidity</t>
  </si>
  <si>
    <t>Net liquidity</t>
  </si>
  <si>
    <t xml:space="preserve"> 1) Including €213m from the first-time consolidation of Bentley</t>
  </si>
  <si>
    <t>Statement of comprehensive income of the Audi Group</t>
  </si>
  <si>
    <t>Pension plan remeasurements recognized in other comprehensive income</t>
  </si>
  <si>
    <t>Pension plan remeasurements recognized in other comprehensive income before tax</t>
  </si>
  <si>
    <t>Deferred taxes relating to pension plan remeasurements recognized in other comprehensive income</t>
  </si>
  <si>
    <t>Pension plan remeasurements recognized in other comprehensive income after tax</t>
  </si>
  <si>
    <t>Share of other comprehensive income of investments accounted for using the equity method
that will not be reclassified to profit or loss after tax</t>
  </si>
  <si>
    <t>Items that will not be reclassified to profit/loss after tax</t>
  </si>
  <si>
    <t>Currency translation differences</t>
  </si>
  <si>
    <t>Gains/losses from currency translation recognized in other comprehensive income</t>
  </si>
  <si>
    <t>Currency translation differences transferred to profit or loss</t>
  </si>
  <si>
    <t>Currency translation differences before tax</t>
  </si>
  <si>
    <t>Deferred taxes on currency translation differences</t>
  </si>
  <si>
    <t>Currency translation differences after tax</t>
  </si>
  <si>
    <t>Hedging transactions</t>
  </si>
  <si>
    <t>Fair value changes of cash flow hedges recognized in other comprehensive income</t>
  </si>
  <si>
    <t>Fair value changes of cash flow hedges transferred to profit or loss</t>
  </si>
  <si>
    <t>Cash flow hedges before tax</t>
  </si>
  <si>
    <t>Deferred taxes on cash flow hedges</t>
  </si>
  <si>
    <t>Cash flow hedges after tax</t>
  </si>
  <si>
    <t>Costs of hedging relationships recognized in other comprehensive income</t>
  </si>
  <si>
    <t>Costs of hedging relationships transferred to profit or loss</t>
  </si>
  <si>
    <t>Costs of hedging relationships before tax</t>
  </si>
  <si>
    <t>Deferred taxes on costs of hedging relationships</t>
  </si>
  <si>
    <t>Costs of hedging relationships after tax</t>
  </si>
  <si>
    <t>Share of other comprehensive income of equity-accounted investments
that may be reclassified to profit or loss after tax</t>
  </si>
  <si>
    <t>Items that may be reclassified to profit/loss after tax</t>
  </si>
  <si>
    <t>Other comprehensive income before tax</t>
  </si>
  <si>
    <t>Deferred taxes relating to other comprehensive income</t>
  </si>
  <si>
    <r>
      <t>Other comprehensive income after tax</t>
    </r>
    <r>
      <rPr>
        <b/>
        <vertAlign val="superscript"/>
        <sz val="10"/>
        <color theme="1"/>
        <rFont val="Audi Type"/>
        <family val="2"/>
      </rPr>
      <t xml:space="preserve"> 1)</t>
    </r>
  </si>
  <si>
    <t>Total comprehensive income</t>
  </si>
  <si>
    <t>1) A share of €11m (€89m) of other profit after tax from currency translation differences with no effect on profit or loss is attributable to non-controlling interests.</t>
  </si>
  <si>
    <t>Statement of changes in equity of the Audi Group</t>
  </si>
  <si>
    <t>Other reserves</t>
  </si>
  <si>
    <t>Statutory reserve and
other retained earnings</t>
  </si>
  <si>
    <t>Reserve for currency translation differences</t>
  </si>
  <si>
    <t xml:space="preserve">Investments accounted for using the equity method </t>
  </si>
  <si>
    <t>AUDI AG shareholders' interest</t>
  </si>
  <si>
    <t>Total</t>
  </si>
  <si>
    <t>Reserve for cash flow hedges</t>
  </si>
  <si>
    <t>Costs of hedging relationships</t>
  </si>
  <si>
    <t>Position as of Jan. 1, 2021</t>
  </si>
  <si>
    <t>–95</t>
  </si>
  <si>
    <t>–355</t>
  </si>
  <si>
    <t>–26</t>
  </si>
  <si>
    <t>Other comprehensive income after tax</t>
  </si>
  <si>
    <t>–1.019</t>
  </si>
  <si>
    <t>Capital increase</t>
  </si>
  <si>
    <t>Profit transfer to Volkswagen AG</t>
  </si>
  <si>
    <t>–4.025</t>
  </si>
  <si>
    <t>Other</t>
  </si>
  <si>
    <t>Position as of Dec. 31, 2021</t>
  </si>
  <si>
    <t>–219</t>
  </si>
  <si>
    <t>–171</t>
  </si>
  <si>
    <t>Position as of Jan. 1, 2022</t>
  </si>
  <si>
    <t>–421</t>
  </si>
  <si>
    <t>–15</t>
  </si>
  <si>
    <t>–3.546</t>
  </si>
  <si>
    <t>–59</t>
  </si>
  <si>
    <t>–21</t>
  </si>
  <si>
    <t>–2</t>
  </si>
  <si>
    <t>–81</t>
  </si>
  <si>
    <t>–208</t>
  </si>
  <si>
    <t>–289</t>
  </si>
  <si>
    <t>Position as of Dec. 31, 2022</t>
  </si>
  <si>
    <t>–592</t>
  </si>
  <si>
    <t>Workforce of the Audi Group</t>
  </si>
  <si>
    <t>average for the year</t>
  </si>
  <si>
    <t>Q1-Q4 /2021</t>
  </si>
  <si>
    <r>
      <rPr>
        <sz val="10"/>
        <color theme="1"/>
        <rFont val="Calibri"/>
        <family val="2"/>
      </rPr>
      <t>Δ</t>
    </r>
    <r>
      <rPr>
        <sz val="10"/>
        <color theme="1"/>
        <rFont val="Audi Type"/>
        <family val="2"/>
      </rPr>
      <t xml:space="preserve"> %</t>
    </r>
  </si>
  <si>
    <r>
      <t>Domestic companies</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</si>
  <si>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</si>
  <si>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</si>
  <si>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</si>
  <si>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</si>
  <si>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</si>
  <si>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</si>
  <si>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</si>
  <si>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</si>
  <si>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r>
      <t>of which Bentley Motors Ltd.</t>
    </r>
    <r>
      <rPr>
        <i/>
        <vertAlign val="superscript"/>
        <sz val="10"/>
        <rFont val="Audi Type"/>
        <family val="2"/>
      </rPr>
      <t>2</t>
    </r>
  </si>
  <si>
    <t>of which Ducati Motor Holding S.p.A.</t>
  </si>
  <si>
    <t>Employees</t>
  </si>
  <si>
    <t>Apprentices</t>
  </si>
  <si>
    <t>Employees of Audi Group companies</t>
  </si>
  <si>
    <t>Staff employed from other Volkswagen Group companies not belonging to the Audi Group</t>
  </si>
  <si>
    <t>Workforce Audi Group</t>
  </si>
  <si>
    <t>1) Of these employees, 2,025 (2,174) were in the passive stage of their partial retirement.</t>
  </si>
  <si>
    <t>2) Bentley was consolidated January 1, 2022. Therefore, all Audi Group numbers before Q1/2022 do not include Bentley.</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</si>
  <si>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</si>
  <si>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</si>
  <si>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</si>
  <si>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</si>
  <si>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</si>
  <si>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</si>
  <si>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</si>
  <si>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</si>
  <si>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</si>
  <si>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</si>
  <si>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t>motorcycles</t>
  </si>
  <si>
    <t>From the Income Statement</t>
  </si>
  <si>
    <t>Personnel costs</t>
  </si>
  <si>
    <t>Depreciation and amortization</t>
  </si>
  <si>
    <t>5)</t>
  </si>
  <si>
    <t>From the Balance Sheet (Dec. 31)</t>
  </si>
  <si>
    <t>Liabilities</t>
  </si>
  <si>
    <t>Balance sheet total</t>
  </si>
  <si>
    <t>From the Cash Flow Statement</t>
  </si>
  <si>
    <t>6)</t>
  </si>
  <si>
    <t>7)</t>
  </si>
  <si>
    <t>Net liquidity (Dec. 31)</t>
  </si>
  <si>
    <t>Financial ratios</t>
  </si>
  <si>
    <t>Return on sales before tax</t>
  </si>
  <si>
    <t>Return on investment (ROI)</t>
  </si>
  <si>
    <r>
      <t xml:space="preserve">Capex ratio </t>
    </r>
    <r>
      <rPr>
        <vertAlign val="superscript"/>
        <sz val="10"/>
        <color theme="1"/>
        <rFont val="Audi Type"/>
        <family val="2"/>
      </rPr>
      <t>8)</t>
    </r>
  </si>
  <si>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</si>
  <si>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</si>
  <si>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</si>
  <si>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</si>
  <si>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</si>
  <si>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5) Taking into account special items, in particular in connection with the diesel issue, in 2019 subordinate importance</t>
  </si>
  <si>
    <t>6) Taking into account the participation in There Holding B.V., Rijswijk (Netherlands), in connection with the HERE transaction</t>
  </si>
  <si>
    <t>7) Taking into account the transfer of the minority participations in Volkswagen International Belgium S.A., Brussels (Belgium), to Volkswagen AG, Wolfsburg</t>
  </si>
  <si>
    <t>8) Investments in property, plant and equipment, investment property and other intangible assets according to Cash Flow Statement in relation to revenue</t>
  </si>
  <si>
    <r>
      <rPr>
        <b/>
        <sz val="11"/>
        <color theme="9"/>
        <rFont val="Audi Type Extended"/>
        <family val="2"/>
      </rPr>
      <t>Material Audi Group Companies</t>
    </r>
    <r>
      <rPr>
        <b/>
        <sz val="11"/>
        <color rgb="FFC00000"/>
        <rFont val="Audi Type Extended"/>
        <family val="2"/>
      </rPr>
      <t xml:space="preserve"> </t>
    </r>
    <r>
      <rPr>
        <sz val="8"/>
        <rFont val="Audi Type Extended"/>
        <family val="2"/>
      </rPr>
      <t>(as of December 31, 2022)</t>
    </r>
  </si>
  <si>
    <t>Name and registered office</t>
  </si>
  <si>
    <t>Fully consolidated companies</t>
  </si>
  <si>
    <t>AUDI AG, Ingolstadt</t>
  </si>
  <si>
    <t>ARTEMIS GmbH, Ingolstadt</t>
  </si>
  <si>
    <t>AUDI Immobilien Verwaltung GmbH, Ingolstadt</t>
  </si>
  <si>
    <t>Audi Real Estate GmbH, Ingolstadt</t>
  </si>
  <si>
    <t>Audi Sport GmbH, Neckarsulm</t>
  </si>
  <si>
    <t>Ducati Motor Deutschland GmbH, neuburg an der Donau</t>
  </si>
  <si>
    <t>PSW automotive engineering GmbH, Gaimersheim</t>
  </si>
  <si>
    <r>
      <t>UI-S 5-Fonds, Frankfurt am Main</t>
    </r>
    <r>
      <rPr>
        <vertAlign val="superscript"/>
        <sz val="10"/>
        <color rgb="FF000000"/>
        <rFont val="Audi Type"/>
        <family val="2"/>
      </rPr>
      <t xml:space="preserve"> 1)</t>
    </r>
  </si>
  <si>
    <t>International countries</t>
  </si>
  <si>
    <t>Audi Brussels S.A./N.V., Brüssel</t>
  </si>
  <si>
    <t>Audi (China) Enterprise Management Co., Ltd., Peking</t>
  </si>
  <si>
    <r>
      <t xml:space="preserve">Audi Canada, Inc., Ajax / ON </t>
    </r>
    <r>
      <rPr>
        <vertAlign val="superscript"/>
        <sz val="10"/>
        <color rgb="FF000000"/>
        <rFont val="Audi Type"/>
        <family val="2"/>
      </rPr>
      <t>2)</t>
    </r>
  </si>
  <si>
    <t>Audi do Brasil Indústria e Comércio de Veiculos Ltda., São Paulo</t>
  </si>
  <si>
    <r>
      <t>Audi FAW NEV Co., Ltd., Changchun</t>
    </r>
    <r>
      <rPr>
        <vertAlign val="superscript"/>
        <sz val="10"/>
        <color rgb="FF000000"/>
        <rFont val="Audi Type"/>
        <family val="2"/>
      </rPr>
      <t xml:space="preserve"> 3)</t>
    </r>
  </si>
  <si>
    <t>Audi Hungaria Zrt., Győr</t>
  </si>
  <si>
    <t>Audi Luxemburg S.A., Strassen</t>
  </si>
  <si>
    <t>Audi México S.A. de C.V., San José Chiapa</t>
  </si>
  <si>
    <r>
      <t xml:space="preserve">Audi of America, LLC, Herndon / VA </t>
    </r>
    <r>
      <rPr>
        <vertAlign val="superscript"/>
        <sz val="10"/>
        <color rgb="FF000000"/>
        <rFont val="Audi Type"/>
        <family val="2"/>
      </rPr>
      <t>2)</t>
    </r>
  </si>
  <si>
    <t>Audi Singapore Pte. Ltd., Singapur</t>
  </si>
  <si>
    <t>Audi Tooling Barcelona, S.L., Martorell</t>
  </si>
  <si>
    <r>
      <t xml:space="preserve">Automobili Lamborghini America, LLC, Herndon / VA </t>
    </r>
    <r>
      <rPr>
        <vertAlign val="superscript"/>
        <sz val="10"/>
        <color rgb="FF000000"/>
        <rFont val="Audi Type"/>
        <family val="2"/>
      </rPr>
      <t>2)</t>
    </r>
  </si>
  <si>
    <t>Automobili Lamborghini S.p.A., Sant’Agata Bolognese</t>
  </si>
  <si>
    <r>
      <t xml:space="preserve">Bentley Motors Canada Ltd./Ltee., Montreal, Québec (Canada) </t>
    </r>
    <r>
      <rPr>
        <vertAlign val="superscript"/>
        <sz val="10"/>
        <color rgb="FF000000"/>
        <rFont val="Audi Type"/>
        <family val="2"/>
      </rPr>
      <t>2)</t>
    </r>
  </si>
  <si>
    <r>
      <t xml:space="preserve">Bentley Motors Ltd., Crewe (Großbritannien) </t>
    </r>
    <r>
      <rPr>
        <vertAlign val="superscript"/>
        <sz val="10"/>
        <color rgb="FF000000"/>
        <rFont val="Audi Type"/>
        <family val="2"/>
      </rPr>
      <t>2)</t>
    </r>
  </si>
  <si>
    <r>
      <t xml:space="preserve">Bentley Motors, Inc., Boston, Massachusetts (USA) </t>
    </r>
    <r>
      <rPr>
        <vertAlign val="superscript"/>
        <sz val="10"/>
        <color rgb="FF000000"/>
        <rFont val="Audi Type"/>
        <family val="2"/>
      </rPr>
      <t>2)</t>
    </r>
  </si>
  <si>
    <t>Ducati (Schweiz) AG, Feusisberg</t>
  </si>
  <si>
    <t>Ducati do Brasil Indústria e Comércio de Motocicletas Ltda., São Paulo</t>
  </si>
  <si>
    <t>Ducati Japan K.K., Yokohama</t>
  </si>
  <si>
    <t>Ducati Motor (Thailand) Co. Ltd., Amphur Pluakdaeng</t>
  </si>
  <si>
    <t>Ducati Motor Holding S.p.A., Bologna</t>
  </si>
  <si>
    <t>Ducati Motors de Mexico S. de R.L. de C.V., Mexico City</t>
  </si>
  <si>
    <t>Ducati North America, Inc., Sunnyvale / CA</t>
  </si>
  <si>
    <t>Ducati North Europe B.V., Den Haag</t>
  </si>
  <si>
    <t>Ducati Powertrain (Thailand) Co. Ltd., Amphur Pluakdaeng</t>
  </si>
  <si>
    <t>Ducati U.K. Ltd., Towcester</t>
  </si>
  <si>
    <t>Ducati West Europe S.A.S., Colombes</t>
  </si>
  <si>
    <t>Italdesign Giugiaro S.p.A., Moncalieri</t>
  </si>
  <si>
    <r>
      <t xml:space="preserve">James Young Ltd., Crewe (Großbritannien) </t>
    </r>
    <r>
      <rPr>
        <vertAlign val="superscript"/>
        <sz val="10"/>
        <color rgb="FF000000"/>
        <rFont val="Audi Type"/>
        <family val="2"/>
      </rPr>
      <t>2)</t>
    </r>
  </si>
  <si>
    <t>Shanghai Ducati Trading Co., Ltd., Shanghai</t>
  </si>
  <si>
    <t>Companies accounted for using the equity method</t>
  </si>
  <si>
    <t>FAW-Volkswagen Automotive Co., Ltd., Changchun</t>
  </si>
  <si>
    <t>SAIC Volkswagen Automotive Co., Ltd., Shanghai</t>
  </si>
  <si>
    <t>There Holding B.V., Rijswijk</t>
  </si>
  <si>
    <t>Volkswagen Automatic Transmission (Tianjin) Co., Ltd., Tianjin</t>
  </si>
  <si>
    <r>
      <t xml:space="preserve">Volkswagen Group Italia S.p.A., Verona </t>
    </r>
    <r>
      <rPr>
        <vertAlign val="superscript"/>
        <sz val="10"/>
        <color rgb="FF000000"/>
        <rFont val="Audi Type"/>
        <family val="2"/>
      </rPr>
      <t>4)</t>
    </r>
  </si>
  <si>
    <t>1) This is a structured entity pursuant to IFRS 10 and IFRS 12</t>
  </si>
  <si>
    <t>2) AUDI AG exercises control pursuant to IFRS 10.B38</t>
  </si>
  <si>
    <t>3) There is a voting agreement with Volkswagen (China) Investment Co., Ltd., Beijing.</t>
  </si>
  <si>
    <t>4) AUDI AG exercises significant influence according to IAS 28.6</t>
  </si>
  <si>
    <t>Key performance indicators Audi Group</t>
  </si>
  <si>
    <t xml:space="preserve">Deliveries to customers </t>
  </si>
  <si>
    <t xml:space="preserve">The non-financial indicator of deliveries to customers reflects the number of new vehicles of the Premium Brand Group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</si>
  <si>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</si>
  <si>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</si>
  <si>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</si>
  <si>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</si>
  <si>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t>Return on Investment -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</si>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</sst>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 \–###,###,##0;\ \–"/>
  </numFmts>
  <fonts count="49">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i/>
      <sz val="10"/>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i/>
      <vertAlign val="superscript"/>
      <sz val="10"/>
      <name val="Audi Type"/>
      <family val="2"/>
    </font>
    <font>
      <sz val="8"/>
      <color rgb="FF1F497D"/>
      <name val="Verdana"/>
      <family val="2"/>
    </font>
    <font>
      <b/>
      <i/>
      <sz val="10"/>
      <name val="Audi Type"/>
      <family val="2"/>
    </font>
    <font>
      <sz val="8"/>
      <name val="Calibri"/>
      <family val="2"/>
      <scheme val="minor"/>
    </font>
    <font>
      <b/>
      <sz val="11"/>
      <color theme="1"/>
      <name val="Audi Type"/>
      <family val="2"/>
    </font>
    <font>
      <sz val="11"/>
      <color theme="1"/>
      <name val="Audi Type"/>
      <family val="2"/>
    </font>
    <font>
      <sz val="11"/>
      <color theme="1"/>
      <name val="Calibri"/>
      <family val="2"/>
    </font>
    <font>
      <b/>
      <sz val="11"/>
      <color theme="9"/>
      <name val="Audi Type Extended"/>
      <family val="2"/>
    </font>
    <font>
      <b/>
      <vertAlign val="superscript"/>
      <sz val="11"/>
      <color theme="9"/>
      <name val="Audi Type Extended"/>
      <family val="2"/>
    </font>
    <font>
      <sz val="10"/>
      <color theme="9"/>
      <name val="Audi Type"/>
      <family val="2"/>
    </font>
    <font>
      <sz val="11"/>
      <color theme="9"/>
      <name val="Calibri"/>
      <family val="2"/>
      <scheme val="minor"/>
    </font>
    <font>
      <sz val="10"/>
      <color theme="1"/>
      <name val="Calibri"/>
      <family val="2"/>
    </font>
    <font>
      <sz val="11"/>
      <color theme="9"/>
      <name val="Audi Type Extended"/>
      <family val="2"/>
    </font>
    <font>
      <b/>
      <sz val="10"/>
      <color theme="0"/>
      <name val="Audi Type"/>
      <family val="2"/>
    </font>
    <font>
      <sz val="10"/>
      <color theme="0"/>
      <name val="Audi Type"/>
      <family val="2"/>
    </font>
    <font>
      <sz val="10"/>
      <color theme="5"/>
      <name val="Audi Type"/>
      <family val="2"/>
    </font>
    <font>
      <b/>
      <vertAlign val="superscript"/>
      <sz val="10"/>
      <name val="Audi Type"/>
      <family val="2"/>
    </font>
    <font>
      <vertAlign val="superscript"/>
      <sz val="11"/>
      <color theme="1"/>
      <name val="Calibri"/>
      <family val="2"/>
      <scheme val="minor"/>
    </font>
    <font>
      <i/>
      <vertAlign val="superscript"/>
      <sz val="10"/>
      <color theme="1"/>
      <name val="Audi Type"/>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s>
  <borders count="33">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theme="0"/>
      </right>
      <top/>
      <bottom style="thin">
        <color indexed="64"/>
      </bottom>
      <diagonal/>
    </border>
    <border>
      <left/>
      <right/>
      <top/>
      <bottom style="medium">
        <color indexed="64"/>
      </bottom>
      <diagonal/>
    </border>
    <border>
      <left/>
      <right/>
      <top/>
      <bottom style="thin">
        <color theme="0"/>
      </bottom>
      <diagonal/>
    </border>
    <border>
      <left/>
      <right/>
      <top style="thin">
        <color indexed="64"/>
      </top>
      <bottom/>
      <diagonal/>
    </border>
    <border>
      <left/>
      <right style="thin">
        <color theme="0"/>
      </right>
      <top/>
      <bottom style="thin">
        <color theme="0"/>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theme="1"/>
      </top>
      <bottom style="thin">
        <color theme="1"/>
      </bottom>
      <diagonal/>
    </border>
    <border>
      <left/>
      <right/>
      <top/>
      <bottom style="thin">
        <color theme="1"/>
      </bottom>
      <diagonal/>
    </border>
    <border>
      <left/>
      <right/>
      <top style="thin">
        <color theme="5"/>
      </top>
      <bottom style="thin">
        <color theme="5"/>
      </bottom>
      <diagonal/>
    </border>
    <border>
      <left style="thin">
        <color theme="0"/>
      </left>
      <right style="thin">
        <color theme="0"/>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style="thin">
        <color theme="0"/>
      </left>
      <right style="thin">
        <color theme="0"/>
      </right>
      <top/>
      <bottom style="thin">
        <color theme="5"/>
      </bottom>
      <diagonal/>
    </border>
    <border>
      <left/>
      <right/>
      <top style="thin">
        <color theme="1"/>
      </top>
      <bottom style="thin">
        <color theme="5"/>
      </bottom>
      <diagonal/>
    </border>
    <border>
      <left/>
      <right/>
      <top style="thin">
        <color theme="5"/>
      </top>
      <bottom style="thin">
        <color theme="1"/>
      </bottom>
      <diagonal/>
    </border>
  </borders>
  <cellStyleXfs count="6">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2" fillId="4" borderId="13" applyNumberFormat="0" applyAlignment="0" applyProtection="0">
      <alignment horizontal="right" vertical="center"/>
      <protection locked="0"/>
    </xf>
    <xf numFmtId="171" fontId="31" fillId="0" borderId="14" applyNumberFormat="0" applyProtection="0">
      <alignment horizontal="right" vertical="center"/>
    </xf>
    <xf numFmtId="0" fontId="3" fillId="0" borderId="0"/>
  </cellStyleXfs>
  <cellXfs count="448">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11" xfId="0" applyFill="1" applyBorder="1"/>
    <xf numFmtId="0" fontId="0" fillId="2" borderId="5" xfId="0" applyFill="1" applyBorder="1"/>
    <xf numFmtId="0" fontId="15" fillId="2" borderId="0" xfId="0" applyFont="1" applyFill="1"/>
    <xf numFmtId="0" fontId="15" fillId="2" borderId="0" xfId="0" applyFont="1" applyFill="1" applyAlignment="1">
      <alignment vertical="center"/>
    </xf>
    <xf numFmtId="0" fontId="16" fillId="2" borderId="0" xfId="0" applyFont="1" applyFill="1" applyAlignment="1">
      <alignment vertical="center"/>
    </xf>
    <xf numFmtId="0" fontId="16" fillId="2" borderId="0" xfId="0" applyFont="1" applyFill="1"/>
    <xf numFmtId="0" fontId="23" fillId="3" borderId="0" xfId="0" applyFont="1" applyFill="1"/>
    <xf numFmtId="3" fontId="34" fillId="0" borderId="6" xfId="0" applyNumberFormat="1" applyFont="1" applyBorder="1" applyAlignment="1">
      <alignment horizontal="right"/>
    </xf>
    <xf numFmtId="3" fontId="34" fillId="0" borderId="0" xfId="0" applyNumberFormat="1" applyFont="1" applyAlignment="1">
      <alignment horizontal="right"/>
    </xf>
    <xf numFmtId="3" fontId="35" fillId="0" borderId="6" xfId="0" applyNumberFormat="1" applyFont="1" applyBorder="1" applyAlignment="1">
      <alignment horizontal="right"/>
    </xf>
    <xf numFmtId="3" fontId="34" fillId="0" borderId="5" xfId="0" applyNumberFormat="1" applyFont="1" applyBorder="1" applyAlignment="1">
      <alignment horizontal="right"/>
    </xf>
    <xf numFmtId="3" fontId="35" fillId="0" borderId="5" xfId="0" applyNumberFormat="1" applyFont="1" applyBorder="1" applyAlignment="1">
      <alignment horizontal="right"/>
    </xf>
    <xf numFmtId="0" fontId="7" fillId="0" borderId="4" xfId="0" applyFont="1" applyBorder="1" applyAlignment="1" applyProtection="1">
      <alignment wrapText="1"/>
      <protection hidden="1"/>
    </xf>
    <xf numFmtId="165" fontId="8" fillId="0" borderId="0" xfId="0" applyNumberFormat="1" applyFont="1" applyAlignment="1">
      <alignment wrapText="1"/>
    </xf>
    <xf numFmtId="0" fontId="37" fillId="2" borderId="1" xfId="0" applyFont="1" applyFill="1" applyBorder="1"/>
    <xf numFmtId="166" fontId="39" fillId="0" borderId="0" xfId="0" applyNumberFormat="1" applyFont="1" applyAlignment="1" applyProtection="1">
      <alignment horizontal="right" vertical="center"/>
      <protection hidden="1"/>
    </xf>
    <xf numFmtId="0" fontId="37" fillId="2" borderId="1" xfId="0" applyFont="1" applyFill="1" applyBorder="1" applyAlignment="1">
      <alignment horizontal="left"/>
    </xf>
    <xf numFmtId="0" fontId="42" fillId="2" borderId="0" xfId="0" applyFont="1" applyFill="1"/>
    <xf numFmtId="0" fontId="7" fillId="0" borderId="2" xfId="0" applyFont="1" applyBorder="1" applyAlignment="1" applyProtection="1">
      <alignment horizontal="right"/>
      <protection hidden="1"/>
    </xf>
    <xf numFmtId="0" fontId="6" fillId="0" borderId="0" xfId="0" applyFont="1"/>
    <xf numFmtId="0" fontId="7" fillId="0" borderId="0" xfId="0" applyFont="1"/>
    <xf numFmtId="0" fontId="6" fillId="0" borderId="0" xfId="0" applyFont="1" applyAlignment="1">
      <alignment horizontal="center"/>
    </xf>
    <xf numFmtId="0" fontId="0" fillId="0" borderId="21" xfId="0" applyBorder="1"/>
    <xf numFmtId="0" fontId="0" fillId="0" borderId="22" xfId="0" applyBorder="1"/>
    <xf numFmtId="37" fontId="8" fillId="0" borderId="5" xfId="0" applyNumberFormat="1" applyFont="1" applyBorder="1" applyAlignment="1" applyProtection="1">
      <alignment horizontal="right"/>
      <protection hidden="1"/>
    </xf>
    <xf numFmtId="37" fontId="9" fillId="0" borderId="5" xfId="0" applyNumberFormat="1" applyFont="1" applyBorder="1" applyAlignment="1" applyProtection="1">
      <alignment horizontal="right"/>
      <protection hidden="1"/>
    </xf>
    <xf numFmtId="169" fontId="8" fillId="0" borderId="0" xfId="0" quotePrefix="1" applyNumberFormat="1" applyFont="1" applyAlignment="1">
      <alignment horizontal="right"/>
    </xf>
    <xf numFmtId="169" fontId="8" fillId="0" borderId="21" xfId="0" quotePrefix="1" applyNumberFormat="1" applyFont="1" applyBorder="1" applyAlignment="1">
      <alignment horizontal="right"/>
    </xf>
    <xf numFmtId="169" fontId="8" fillId="0" borderId="22" xfId="0" quotePrefix="1" applyNumberFormat="1" applyFont="1" applyBorder="1" applyAlignment="1">
      <alignment horizontal="right"/>
    </xf>
    <xf numFmtId="37" fontId="6" fillId="0" borderId="5" xfId="0" applyNumberFormat="1" applyFont="1" applyBorder="1" applyAlignment="1" applyProtection="1">
      <alignment horizontal="right"/>
      <protection hidden="1"/>
    </xf>
    <xf numFmtId="0" fontId="8" fillId="0" borderId="0" xfId="0" quotePrefix="1" applyFont="1" applyAlignment="1">
      <alignment horizontal="right" wrapText="1"/>
    </xf>
    <xf numFmtId="0" fontId="21" fillId="0" borderId="0" xfId="0" applyFont="1" applyAlignment="1">
      <alignment horizontal="center"/>
    </xf>
    <xf numFmtId="0" fontId="9" fillId="0" borderId="0" xfId="0" applyFont="1" applyAlignment="1">
      <alignment wrapText="1"/>
    </xf>
    <xf numFmtId="0" fontId="8" fillId="0" borderId="23" xfId="0" quotePrefix="1" applyFont="1" applyBorder="1" applyAlignment="1">
      <alignment horizontal="right" wrapText="1"/>
    </xf>
    <xf numFmtId="165" fontId="8" fillId="0" borderId="5" xfId="0" applyNumberFormat="1" applyFont="1" applyBorder="1" applyAlignment="1">
      <alignment wrapText="1"/>
    </xf>
    <xf numFmtId="0" fontId="21" fillId="0" borderId="5" xfId="0" applyFont="1" applyBorder="1" applyAlignment="1">
      <alignment horizontal="center"/>
    </xf>
    <xf numFmtId="0" fontId="9" fillId="0" borderId="5" xfId="0" applyFont="1" applyBorder="1" applyAlignment="1">
      <alignment wrapText="1"/>
    </xf>
    <xf numFmtId="167" fontId="8" fillId="0" borderId="5" xfId="0" quotePrefix="1" applyNumberFormat="1" applyFont="1" applyBorder="1" applyAlignment="1">
      <alignment horizontal="right" wrapText="1"/>
    </xf>
    <xf numFmtId="167" fontId="8" fillId="0" borderId="24" xfId="0" quotePrefix="1" applyNumberFormat="1" applyFont="1" applyBorder="1" applyAlignment="1">
      <alignment horizontal="right" wrapText="1"/>
    </xf>
    <xf numFmtId="3" fontId="0" fillId="0" borderId="0" xfId="0" applyNumberFormat="1"/>
    <xf numFmtId="0" fontId="37" fillId="0" borderId="0" xfId="0" applyFont="1"/>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0" fontId="8" fillId="0" borderId="0" xfId="0" applyFont="1" applyAlignment="1">
      <alignment horizontal="center"/>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7" fillId="0" borderId="0" xfId="0" applyNumberFormat="1" applyFont="1" applyAlignment="1">
      <alignment wrapText="1"/>
    </xf>
    <xf numFmtId="3" fontId="6" fillId="0" borderId="0" xfId="0" applyNumberFormat="1" applyFont="1" applyAlignment="1">
      <alignment horizontal="center"/>
    </xf>
    <xf numFmtId="3" fontId="20" fillId="0" borderId="0" xfId="0" applyNumberFormat="1" applyFont="1" applyAlignment="1">
      <alignment wrapText="1"/>
    </xf>
    <xf numFmtId="3" fontId="21" fillId="0" borderId="0" xfId="0" applyNumberFormat="1" applyFont="1" applyAlignment="1">
      <alignment horizontal="center"/>
    </xf>
    <xf numFmtId="0" fontId="20" fillId="0" borderId="0" xfId="0" applyFont="1" applyAlignment="1">
      <alignment wrapText="1"/>
    </xf>
    <xf numFmtId="165" fontId="9" fillId="0" borderId="0" xfId="0" applyNumberFormat="1" applyFont="1" applyAlignment="1">
      <alignment wrapText="1"/>
    </xf>
    <xf numFmtId="0" fontId="6" fillId="0" borderId="9" xfId="0" applyFont="1" applyBorder="1" applyAlignment="1">
      <alignment horizontal="center"/>
    </xf>
    <xf numFmtId="0" fontId="7" fillId="0" borderId="9" xfId="0" applyFont="1" applyBorder="1" applyAlignment="1">
      <alignment horizontal="center"/>
    </xf>
    <xf numFmtId="0" fontId="6" fillId="0" borderId="5" xfId="0" applyFont="1" applyBorder="1" applyAlignment="1">
      <alignment wrapText="1"/>
    </xf>
    <xf numFmtId="0" fontId="6" fillId="0" borderId="25" xfId="0" applyFont="1" applyBorder="1" applyAlignment="1">
      <alignment wrapText="1"/>
    </xf>
    <xf numFmtId="3" fontId="8" fillId="0" borderId="25" xfId="0" applyNumberFormat="1" applyFont="1" applyBorder="1" applyAlignment="1">
      <alignment wrapText="1"/>
    </xf>
    <xf numFmtId="3" fontId="9" fillId="0" borderId="25" xfId="0" applyNumberFormat="1" applyFont="1" applyBorder="1" applyAlignment="1">
      <alignment wrapText="1"/>
    </xf>
    <xf numFmtId="37" fontId="8" fillId="0" borderId="25" xfId="0" applyNumberFormat="1" applyFont="1" applyBorder="1" applyAlignment="1" applyProtection="1">
      <alignment horizontal="right"/>
      <protection hidden="1"/>
    </xf>
    <xf numFmtId="37" fontId="9" fillId="0" borderId="25" xfId="0" applyNumberFormat="1" applyFont="1" applyBorder="1" applyAlignment="1" applyProtection="1">
      <alignment horizontal="right"/>
      <protection hidden="1"/>
    </xf>
    <xf numFmtId="169" fontId="8" fillId="0" borderId="25" xfId="0" quotePrefix="1" applyNumberFormat="1" applyFont="1" applyBorder="1" applyAlignment="1">
      <alignment horizontal="right"/>
    </xf>
    <xf numFmtId="167" fontId="8" fillId="0" borderId="25" xfId="0" applyNumberFormat="1" applyFont="1" applyBorder="1" applyAlignment="1">
      <alignment wrapText="1"/>
    </xf>
    <xf numFmtId="167" fontId="8" fillId="0" borderId="0" xfId="0" applyNumberFormat="1" applyFont="1" applyAlignment="1">
      <alignment horizontal="center"/>
    </xf>
    <xf numFmtId="167" fontId="9" fillId="0" borderId="25" xfId="0" applyNumberFormat="1" applyFont="1" applyBorder="1" applyAlignment="1">
      <alignment wrapText="1"/>
    </xf>
    <xf numFmtId="167" fontId="8" fillId="0" borderId="0" xfId="0" quotePrefix="1" applyNumberFormat="1" applyFont="1" applyAlignment="1">
      <alignment horizontal="right"/>
    </xf>
    <xf numFmtId="167" fontId="8" fillId="0" borderId="25" xfId="0" applyNumberFormat="1" applyFont="1" applyBorder="1" applyAlignment="1" applyProtection="1">
      <alignment horizontal="right"/>
      <protection hidden="1"/>
    </xf>
    <xf numFmtId="167" fontId="9" fillId="0" borderId="25" xfId="0" applyNumberFormat="1" applyFont="1" applyBorder="1" applyAlignment="1" applyProtection="1">
      <alignment horizontal="right"/>
      <protection hidden="1"/>
    </xf>
    <xf numFmtId="167" fontId="7" fillId="0" borderId="0" xfId="0" applyNumberFormat="1" applyFont="1" applyAlignment="1">
      <alignment wrapText="1"/>
    </xf>
    <xf numFmtId="167" fontId="6" fillId="0" borderId="0" xfId="0" applyNumberFormat="1" applyFont="1" applyAlignment="1">
      <alignment horizontal="center"/>
    </xf>
    <xf numFmtId="167" fontId="20" fillId="0" borderId="0" xfId="0" applyNumberFormat="1" applyFont="1" applyAlignment="1">
      <alignment wrapText="1"/>
    </xf>
    <xf numFmtId="167" fontId="21" fillId="0" borderId="0" xfId="0" applyNumberFormat="1" applyFont="1" applyAlignment="1">
      <alignment horizontal="center"/>
    </xf>
    <xf numFmtId="167" fontId="9" fillId="0" borderId="0" xfId="0" applyNumberFormat="1" applyFont="1" applyAlignment="1">
      <alignment wrapText="1"/>
    </xf>
    <xf numFmtId="167" fontId="0" fillId="0" borderId="0" xfId="0" applyNumberFormat="1"/>
    <xf numFmtId="0" fontId="7" fillId="0" borderId="0" xfId="0" applyFont="1" applyAlignment="1">
      <alignment horizontal="left"/>
    </xf>
    <xf numFmtId="0" fontId="42" fillId="0" borderId="0" xfId="0" applyFont="1"/>
    <xf numFmtId="0" fontId="7" fillId="0" borderId="25" xfId="0" applyFont="1" applyBorder="1" applyAlignment="1">
      <alignment wrapText="1"/>
    </xf>
    <xf numFmtId="0" fontId="43" fillId="5" borderId="19" xfId="0" applyFont="1" applyFill="1" applyBorder="1" applyAlignment="1">
      <alignment horizontal="center"/>
    </xf>
    <xf numFmtId="0" fontId="43" fillId="5" borderId="26" xfId="0" applyFont="1" applyFill="1" applyBorder="1" applyAlignment="1">
      <alignment horizontal="center"/>
    </xf>
    <xf numFmtId="0" fontId="44" fillId="5" borderId="26" xfId="0" applyFont="1" applyFill="1" applyBorder="1" applyAlignment="1">
      <alignment horizontal="center"/>
    </xf>
    <xf numFmtId="0" fontId="43" fillId="5" borderId="20" xfId="0" applyFont="1" applyFill="1" applyBorder="1" applyAlignment="1">
      <alignment horizontal="center"/>
    </xf>
    <xf numFmtId="0" fontId="43" fillId="5" borderId="11" xfId="0" applyFont="1" applyFill="1" applyBorder="1" applyAlignment="1">
      <alignment horizontal="center"/>
    </xf>
    <xf numFmtId="0" fontId="6" fillId="0" borderId="3" xfId="0" applyFont="1" applyBorder="1" applyProtection="1">
      <protection hidden="1"/>
    </xf>
    <xf numFmtId="0" fontId="7" fillId="0" borderId="3" xfId="0" applyFont="1" applyBorder="1" applyProtection="1">
      <protection hidden="1"/>
    </xf>
    <xf numFmtId="0" fontId="7" fillId="0" borderId="1" xfId="0" applyFont="1" applyBorder="1" applyProtection="1">
      <protection hidden="1"/>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0" fontId="6" fillId="0" borderId="2" xfId="0" applyFont="1" applyBorder="1" applyAlignment="1" applyProtection="1">
      <alignment horizontal="right"/>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37" fontId="9" fillId="0" borderId="7" xfId="0" applyNumberFormat="1" applyFont="1" applyBorder="1" applyAlignment="1" applyProtection="1">
      <alignment horizontal="right"/>
      <protection hidden="1"/>
    </xf>
    <xf numFmtId="37" fontId="9" fillId="0" borderId="4" xfId="0" applyNumberFormat="1" applyFont="1" applyBorder="1" applyAlignment="1" applyProtection="1">
      <alignment horizontal="right"/>
      <protection hidden="1"/>
    </xf>
    <xf numFmtId="37" fontId="7" fillId="0" borderId="4" xfId="0" applyNumberFormat="1" applyFont="1" applyBorder="1" applyAlignment="1" applyProtection="1">
      <alignment horizontal="right"/>
      <protection hidden="1"/>
    </xf>
    <xf numFmtId="166" fontId="9" fillId="0" borderId="0" xfId="0" quotePrefix="1" applyNumberFormat="1" applyFont="1" applyAlignment="1" applyProtection="1">
      <alignment horizontal="right"/>
      <protection hidden="1"/>
    </xf>
    <xf numFmtId="37" fontId="8" fillId="0" borderId="7" xfId="0" applyNumberFormat="1" applyFont="1" applyBorder="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37" fontId="0" fillId="0" borderId="0" xfId="0" applyNumberFormat="1"/>
    <xf numFmtId="0" fontId="0" fillId="0" borderId="0" xfId="0" applyProtection="1">
      <protection hidden="1"/>
    </xf>
    <xf numFmtId="0" fontId="37"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18" fillId="0" borderId="0" xfId="0" applyFont="1" applyAlignment="1" applyProtection="1">
      <alignment horizontal="right"/>
      <protection hidden="1"/>
    </xf>
    <xf numFmtId="0" fontId="6" fillId="0" borderId="0" xfId="0" applyFont="1" applyAlignment="1" applyProtection="1">
      <alignment horizontal="right"/>
      <protection hidden="1"/>
    </xf>
    <xf numFmtId="172" fontId="9" fillId="0" borderId="0" xfId="0" quotePrefix="1" applyNumberFormat="1" applyFont="1" applyAlignment="1" applyProtection="1">
      <alignment horizontal="right"/>
      <protection hidden="1"/>
    </xf>
    <xf numFmtId="0" fontId="19" fillId="0" borderId="0" xfId="0" applyFont="1" applyAlignment="1" applyProtection="1">
      <alignment horizontal="right"/>
      <protection hidden="1"/>
    </xf>
    <xf numFmtId="0" fontId="7" fillId="0" borderId="0" xfId="0" applyFont="1" applyAlignment="1" applyProtection="1">
      <alignment horizontal="right"/>
      <protection hidden="1"/>
    </xf>
    <xf numFmtId="172" fontId="8" fillId="0" borderId="0" xfId="0" quotePrefix="1" applyNumberFormat="1" applyFont="1" applyAlignment="1" applyProtection="1">
      <alignment horizontal="right"/>
      <protection hidden="1"/>
    </xf>
    <xf numFmtId="37" fontId="7" fillId="0" borderId="0" xfId="0" quotePrefix="1" applyNumberFormat="1" applyFont="1" applyAlignment="1" applyProtection="1">
      <alignment horizontal="right"/>
      <protection hidden="1"/>
    </xf>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166" fontId="6" fillId="0" borderId="0" xfId="0" applyNumberFormat="1" applyFont="1" applyProtection="1">
      <protection hidden="1"/>
    </xf>
    <xf numFmtId="172" fontId="9" fillId="0" borderId="0" xfId="0" applyNumberFormat="1" applyFont="1" applyAlignment="1" applyProtection="1">
      <alignment horizontal="right"/>
      <protection hidden="1"/>
    </xf>
    <xf numFmtId="164" fontId="0" fillId="0" borderId="0" xfId="2" applyNumberFormat="1" applyFont="1" applyFill="1" applyBorder="1"/>
    <xf numFmtId="37" fontId="7" fillId="0" borderId="5" xfId="0" applyNumberFormat="1" applyFont="1" applyBorder="1" applyAlignment="1" applyProtection="1">
      <alignment horizontal="right"/>
      <protection hidden="1"/>
    </xf>
    <xf numFmtId="172" fontId="9" fillId="0" borderId="5" xfId="0" quotePrefix="1" applyNumberFormat="1" applyFont="1" applyBorder="1" applyAlignment="1" applyProtection="1">
      <alignment horizontal="right"/>
      <protection hidden="1"/>
    </xf>
    <xf numFmtId="37" fontId="9" fillId="0" borderId="27" xfId="0" applyNumberFormat="1" applyFont="1" applyBorder="1" applyAlignment="1" applyProtection="1">
      <alignment horizontal="right"/>
      <protection hidden="1"/>
    </xf>
    <xf numFmtId="37" fontId="7" fillId="0" borderId="27" xfId="0" applyNumberFormat="1" applyFont="1" applyBorder="1" applyAlignment="1" applyProtection="1">
      <alignment horizontal="right"/>
      <protection hidden="1"/>
    </xf>
    <xf numFmtId="172" fontId="9" fillId="0" borderId="27" xfId="0" quotePrefix="1" applyNumberFormat="1" applyFont="1" applyBorder="1" applyAlignment="1" applyProtection="1">
      <alignment horizontal="right"/>
      <protection hidden="1"/>
    </xf>
    <xf numFmtId="37" fontId="9" fillId="0" borderId="17" xfId="0" applyNumberFormat="1" applyFont="1" applyBorder="1" applyAlignment="1" applyProtection="1">
      <alignment horizontal="right"/>
      <protection hidden="1"/>
    </xf>
    <xf numFmtId="37" fontId="7" fillId="0" borderId="17" xfId="0" applyNumberFormat="1" applyFont="1" applyBorder="1" applyAlignment="1" applyProtection="1">
      <alignment horizontal="right"/>
      <protection hidden="1"/>
    </xf>
    <xf numFmtId="172" fontId="9" fillId="0" borderId="17" xfId="0" quotePrefix="1" applyNumberFormat="1" applyFont="1" applyBorder="1" applyAlignment="1" applyProtection="1">
      <alignment horizontal="right"/>
      <protection hidden="1"/>
    </xf>
    <xf numFmtId="37" fontId="9" fillId="0" borderId="29" xfId="0" applyNumberFormat="1" applyFont="1" applyBorder="1" applyAlignment="1" applyProtection="1">
      <alignment horizontal="right"/>
      <protection hidden="1"/>
    </xf>
    <xf numFmtId="37" fontId="7" fillId="0" borderId="29" xfId="0" applyNumberFormat="1" applyFont="1" applyBorder="1" applyAlignment="1" applyProtection="1">
      <alignment horizontal="right"/>
      <protection hidden="1"/>
    </xf>
    <xf numFmtId="172" fontId="9" fillId="0" borderId="29" xfId="0" quotePrefix="1" applyNumberFormat="1" applyFont="1" applyBorder="1" applyAlignment="1" applyProtection="1">
      <alignment horizontal="right"/>
      <protection hidden="1"/>
    </xf>
    <xf numFmtId="0" fontId="6" fillId="0" borderId="28" xfId="0" applyFont="1" applyBorder="1" applyAlignment="1" applyProtection="1">
      <alignment wrapText="1"/>
      <protection hidden="1"/>
    </xf>
    <xf numFmtId="37" fontId="8" fillId="0" borderId="28" xfId="0" applyNumberFormat="1" applyFont="1" applyBorder="1" applyAlignment="1" applyProtection="1">
      <alignment horizontal="right"/>
      <protection hidden="1"/>
    </xf>
    <xf numFmtId="37" fontId="9" fillId="0" borderId="28" xfId="0" applyNumberFormat="1" applyFont="1" applyBorder="1" applyAlignment="1" applyProtection="1">
      <alignment horizontal="right"/>
      <protection hidden="1"/>
    </xf>
    <xf numFmtId="37" fontId="6" fillId="0" borderId="28" xfId="0" applyNumberFormat="1" applyFont="1" applyBorder="1" applyAlignment="1" applyProtection="1">
      <alignment horizontal="right"/>
      <protection hidden="1"/>
    </xf>
    <xf numFmtId="37" fontId="7" fillId="0" borderId="28" xfId="0" applyNumberFormat="1" applyFont="1" applyBorder="1" applyAlignment="1" applyProtection="1">
      <alignment horizontal="right"/>
      <protection hidden="1"/>
    </xf>
    <xf numFmtId="172" fontId="9" fillId="0" borderId="28" xfId="0" quotePrefix="1" applyNumberFormat="1" applyFont="1" applyBorder="1" applyAlignment="1" applyProtection="1">
      <alignment horizontal="right"/>
      <protection hidden="1"/>
    </xf>
    <xf numFmtId="0" fontId="6" fillId="0" borderId="21" xfId="0" applyFont="1" applyBorder="1" applyAlignment="1" applyProtection="1">
      <alignment horizontal="center"/>
      <protection hidden="1"/>
    </xf>
    <xf numFmtId="0" fontId="6" fillId="0" borderId="21" xfId="0" applyFont="1" applyBorder="1" applyAlignment="1" applyProtection="1">
      <alignment horizontal="right"/>
      <protection hidden="1"/>
    </xf>
    <xf numFmtId="0" fontId="7" fillId="0" borderId="21" xfId="0" applyFont="1" applyBorder="1" applyAlignment="1" applyProtection="1">
      <alignment horizontal="right"/>
      <protection hidden="1"/>
    </xf>
    <xf numFmtId="0" fontId="10" fillId="0" borderId="23" xfId="0" applyFont="1" applyBorder="1" applyProtection="1">
      <protection hidden="1"/>
    </xf>
    <xf numFmtId="37" fontId="10" fillId="0" borderId="5" xfId="0" applyNumberFormat="1" applyFont="1" applyBorder="1" applyProtection="1">
      <protection hidden="1"/>
    </xf>
    <xf numFmtId="0" fontId="10" fillId="0" borderId="5" xfId="0" applyFont="1" applyBorder="1" applyProtection="1">
      <protection hidden="1"/>
    </xf>
    <xf numFmtId="166" fontId="10" fillId="0" borderId="5" xfId="0" applyNumberFormat="1" applyFont="1" applyBorder="1" applyProtection="1">
      <protection hidden="1"/>
    </xf>
    <xf numFmtId="0" fontId="0" fillId="0" borderId="24" xfId="0" applyBorder="1"/>
    <xf numFmtId="0" fontId="0" fillId="0" borderId="23" xfId="0" applyBorder="1" applyProtection="1">
      <protection hidden="1"/>
    </xf>
    <xf numFmtId="0" fontId="0" fillId="0" borderId="5" xfId="0" applyBorder="1" applyProtection="1">
      <protection hidden="1"/>
    </xf>
    <xf numFmtId="0" fontId="0" fillId="0" borderId="0" xfId="0" applyAlignment="1" applyProtection="1">
      <alignment horizontal="right"/>
      <protection hidden="1"/>
    </xf>
    <xf numFmtId="0" fontId="9" fillId="0" borderId="0" xfId="0" applyFont="1" applyAlignment="1" applyProtection="1">
      <alignment horizontal="right"/>
      <protection hidden="1"/>
    </xf>
    <xf numFmtId="37" fontId="9" fillId="0" borderId="6" xfId="4" applyNumberFormat="1" applyFont="1" applyBorder="1">
      <alignment horizontal="right" vertical="center"/>
    </xf>
    <xf numFmtId="0" fontId="20" fillId="0" borderId="0" xfId="0" applyFont="1" applyAlignment="1" applyProtection="1">
      <alignment horizontal="right"/>
      <protection hidden="1"/>
    </xf>
    <xf numFmtId="0" fontId="9" fillId="0" borderId="2" xfId="0" applyFont="1" applyBorder="1" applyAlignment="1" applyProtection="1">
      <alignment horizontal="right"/>
      <protection hidden="1"/>
    </xf>
    <xf numFmtId="0" fontId="4" fillId="0" borderId="0" xfId="0" applyFont="1" applyAlignment="1" applyProtection="1">
      <alignment horizontal="right"/>
      <protection hidden="1"/>
    </xf>
    <xf numFmtId="37" fontId="4" fillId="0" borderId="0" xfId="0" applyNumberFormat="1" applyFont="1"/>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1" fillId="0" borderId="0" xfId="0" applyFont="1" applyAlignment="1" applyProtection="1">
      <alignment vertical="center"/>
      <protection hidden="1"/>
    </xf>
    <xf numFmtId="0" fontId="7" fillId="0" borderId="12" xfId="0" applyFont="1" applyBorder="1" applyProtection="1">
      <protection hidden="1"/>
    </xf>
    <xf numFmtId="0" fontId="7" fillId="0" borderId="10" xfId="0" applyFont="1" applyBorder="1" applyProtection="1">
      <protection hidden="1"/>
    </xf>
    <xf numFmtId="0" fontId="21" fillId="0" borderId="0" xfId="0" applyFont="1" applyAlignment="1" applyProtection="1">
      <alignment horizontal="right"/>
      <protection hidden="1"/>
    </xf>
    <xf numFmtId="0" fontId="10" fillId="0" borderId="0" xfId="0" applyFont="1" applyAlignment="1" applyProtection="1">
      <alignment horizontal="right"/>
      <protection hidden="1"/>
    </xf>
    <xf numFmtId="172" fontId="10" fillId="0" borderId="0" xfId="0" applyNumberFormat="1"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37" fontId="9" fillId="0" borderId="0" xfId="0" applyNumberFormat="1" applyFont="1" applyAlignment="1" applyProtection="1">
      <alignment vertical="center"/>
      <protection hidden="1"/>
    </xf>
    <xf numFmtId="0" fontId="39" fillId="0" borderId="0" xfId="0" applyFont="1" applyAlignment="1" applyProtection="1">
      <alignment vertical="center"/>
      <protection hidden="1"/>
    </xf>
    <xf numFmtId="0" fontId="40" fillId="0" borderId="0" xfId="0" applyFont="1" applyAlignment="1" applyProtection="1">
      <alignment vertical="center"/>
      <protection hidden="1"/>
    </xf>
    <xf numFmtId="0" fontId="40" fillId="0" borderId="0" xfId="0" applyFont="1"/>
    <xf numFmtId="0" fontId="20" fillId="0" borderId="0" xfId="0" applyFont="1" applyAlignment="1" applyProtection="1">
      <alignment vertical="center"/>
      <protection hidden="1"/>
    </xf>
    <xf numFmtId="0" fontId="0" fillId="0" borderId="0" xfId="0"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7" xfId="0" applyFont="1" applyBorder="1" applyAlignment="1" applyProtection="1">
      <alignment horizontal="left" wrapText="1"/>
      <protection hidden="1"/>
    </xf>
    <xf numFmtId="0" fontId="11" fillId="0" borderId="17" xfId="0" applyFont="1" applyBorder="1" applyAlignment="1" applyProtection="1">
      <alignment vertical="center" wrapText="1"/>
      <protection hidden="1"/>
    </xf>
    <xf numFmtId="0" fontId="7" fillId="0" borderId="17" xfId="0" applyFont="1" applyBorder="1" applyAlignment="1" applyProtection="1">
      <alignment vertical="center"/>
      <protection hidden="1"/>
    </xf>
    <xf numFmtId="37" fontId="9" fillId="0" borderId="17" xfId="0" applyNumberFormat="1" applyFont="1" applyBorder="1" applyAlignment="1" applyProtection="1">
      <alignment vertical="center"/>
      <protection hidden="1"/>
    </xf>
    <xf numFmtId="172" fontId="9" fillId="0" borderId="17" xfId="0" applyNumberFormat="1" applyFont="1" applyBorder="1" applyAlignment="1" applyProtection="1">
      <alignment horizontal="right" vertical="center"/>
      <protection hidden="1"/>
    </xf>
    <xf numFmtId="166" fontId="8" fillId="0" borderId="21" xfId="0" quotePrefix="1" applyNumberFormat="1" applyFont="1" applyBorder="1" applyAlignment="1" applyProtection="1">
      <alignment horizontal="right"/>
      <protection hidden="1"/>
    </xf>
    <xf numFmtId="0" fontId="4" fillId="0" borderId="22" xfId="0" applyFont="1" applyBorder="1"/>
    <xf numFmtId="37" fontId="10" fillId="0" borderId="21" xfId="0" applyNumberFormat="1" applyFont="1" applyBorder="1" applyAlignment="1" applyProtection="1">
      <alignment horizontal="right"/>
      <protection hidden="1"/>
    </xf>
    <xf numFmtId="166" fontId="39" fillId="0" borderId="21" xfId="0" applyNumberFormat="1" applyFont="1" applyBorder="1" applyAlignment="1" applyProtection="1">
      <alignment horizontal="right" vertical="center"/>
      <protection hidden="1"/>
    </xf>
    <xf numFmtId="0" fontId="40" fillId="0" borderId="22" xfId="0" applyFont="1" applyBorder="1"/>
    <xf numFmtId="166" fontId="9" fillId="0" borderId="23" xfId="0" applyNumberFormat="1" applyFont="1" applyBorder="1" applyAlignment="1" applyProtection="1">
      <alignment horizontal="right" vertical="center"/>
      <protection hidden="1"/>
    </xf>
    <xf numFmtId="37" fontId="7" fillId="0" borderId="5" xfId="0" applyNumberFormat="1" applyFont="1" applyBorder="1" applyAlignment="1" applyProtection="1">
      <alignment vertical="center"/>
      <protection hidden="1"/>
    </xf>
    <xf numFmtId="0" fontId="7" fillId="0" borderId="5" xfId="0" applyFont="1" applyBorder="1" applyAlignment="1" applyProtection="1">
      <alignment vertical="center"/>
      <protection hidden="1"/>
    </xf>
    <xf numFmtId="0" fontId="20" fillId="0" borderId="5" xfId="0" applyFont="1" applyBorder="1" applyAlignment="1" applyProtection="1">
      <alignment vertical="center"/>
      <protection hidden="1"/>
    </xf>
    <xf numFmtId="166" fontId="9" fillId="0" borderId="5" xfId="0" applyNumberFormat="1" applyFont="1" applyBorder="1" applyAlignment="1" applyProtection="1">
      <alignment horizontal="right" vertical="center"/>
      <protection hidden="1"/>
    </xf>
    <xf numFmtId="37" fontId="10" fillId="0" borderId="23" xfId="0" applyNumberFormat="1" applyFont="1" applyBorder="1" applyProtection="1">
      <protection hidden="1"/>
    </xf>
    <xf numFmtId="166" fontId="9" fillId="0" borderId="21" xfId="0" quotePrefix="1" applyNumberFormat="1" applyFont="1" applyBorder="1" applyAlignment="1" applyProtection="1">
      <alignment horizontal="right"/>
      <protection hidden="1"/>
    </xf>
    <xf numFmtId="0" fontId="0" fillId="0" borderId="23" xfId="0" applyBorder="1"/>
    <xf numFmtId="0" fontId="0" fillId="0" borderId="5" xfId="0" applyBorder="1"/>
    <xf numFmtId="0" fontId="7" fillId="0" borderId="17" xfId="0" applyFont="1" applyBorder="1" applyAlignment="1" applyProtection="1">
      <alignment horizontal="left" indent="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27" xfId="0" applyFont="1" applyBorder="1" applyAlignment="1" applyProtection="1">
      <alignment horizontal="left"/>
      <protection hidden="1"/>
    </xf>
    <xf numFmtId="0" fontId="7" fillId="0" borderId="17" xfId="0" applyFont="1" applyBorder="1" applyAlignment="1" applyProtection="1">
      <alignment horizontal="left"/>
      <protection hidden="1"/>
    </xf>
    <xf numFmtId="0" fontId="7" fillId="0" borderId="29" xfId="0" applyFont="1" applyBorder="1" applyAlignment="1" applyProtection="1">
      <alignment horizontal="left"/>
      <protection hidden="1"/>
    </xf>
    <xf numFmtId="0" fontId="6" fillId="0" borderId="28" xfId="0" applyFont="1" applyBorder="1" applyProtection="1">
      <protection hidden="1"/>
    </xf>
    <xf numFmtId="172" fontId="8" fillId="0" borderId="6" xfId="0" applyNumberFormat="1" applyFont="1" applyBorder="1" applyAlignment="1" applyProtection="1">
      <alignment horizontal="right"/>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indent="1"/>
      <protection hidden="1"/>
    </xf>
    <xf numFmtId="172" fontId="8" fillId="0" borderId="0" xfId="0" applyNumberFormat="1" applyFont="1" applyAlignment="1" applyProtection="1">
      <alignment horizontal="right"/>
      <protection hidden="1"/>
    </xf>
    <xf numFmtId="0" fontId="7" fillId="0" borderId="0" xfId="0" applyFont="1" applyAlignment="1" applyProtection="1">
      <alignment horizontal="left"/>
      <protection hidden="1"/>
    </xf>
    <xf numFmtId="0" fontId="6" fillId="0" borderId="21" xfId="0" applyFont="1" applyBorder="1" applyProtection="1">
      <protection hidden="1"/>
    </xf>
    <xf numFmtId="0" fontId="6" fillId="0" borderId="22" xfId="0" applyFont="1" applyBorder="1" applyAlignment="1" applyProtection="1">
      <alignment horizontal="center"/>
      <protection hidden="1"/>
    </xf>
    <xf numFmtId="165" fontId="8" fillId="0" borderId="22" xfId="0" applyNumberFormat="1" applyFont="1" applyBorder="1" applyAlignment="1" applyProtection="1">
      <alignment horizontal="right"/>
      <protection hidden="1"/>
    </xf>
    <xf numFmtId="0" fontId="6" fillId="0" borderId="23" xfId="0" applyFont="1" applyBorder="1" applyProtection="1">
      <protection hidden="1"/>
    </xf>
    <xf numFmtId="0" fontId="6" fillId="0" borderId="5" xfId="0" applyFont="1" applyBorder="1" applyAlignment="1" applyProtection="1">
      <alignment horizontal="right"/>
      <protection hidden="1"/>
    </xf>
    <xf numFmtId="0" fontId="21"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24" xfId="0" applyNumberFormat="1" applyFont="1" applyBorder="1" applyAlignment="1" applyProtection="1">
      <alignment horizontal="right"/>
      <protection hidden="1"/>
    </xf>
    <xf numFmtId="0" fontId="7" fillId="0" borderId="17" xfId="0" applyFont="1" applyBorder="1" applyAlignment="1" applyProtection="1">
      <alignment horizontal="left" indent="3"/>
      <protection hidden="1"/>
    </xf>
    <xf numFmtId="0" fontId="6" fillId="5" borderId="20" xfId="0" applyFont="1" applyFill="1" applyBorder="1" applyAlignment="1" applyProtection="1">
      <alignment horizontal="center"/>
      <protection hidden="1"/>
    </xf>
    <xf numFmtId="166" fontId="9" fillId="0" borderId="22"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24" xfId="0" quotePrefix="1" applyNumberFormat="1" applyFont="1" applyBorder="1" applyAlignment="1" applyProtection="1">
      <alignment horizontal="right"/>
      <protection hidden="1"/>
    </xf>
    <xf numFmtId="0" fontId="43" fillId="5" borderId="19" xfId="0" applyFont="1" applyFill="1" applyBorder="1" applyProtection="1">
      <protection hidden="1"/>
    </xf>
    <xf numFmtId="0" fontId="43" fillId="5" borderId="11" xfId="0" applyFont="1" applyFill="1" applyBorder="1" applyAlignment="1" applyProtection="1">
      <alignment horizontal="center"/>
      <protection hidden="1"/>
    </xf>
    <xf numFmtId="0" fontId="44" fillId="5" borderId="11" xfId="0" applyFont="1" applyFill="1" applyBorder="1" applyAlignment="1" applyProtection="1">
      <alignment horizontal="center"/>
      <protection hidden="1"/>
    </xf>
    <xf numFmtId="0" fontId="43" fillId="5" borderId="20" xfId="0" applyFont="1" applyFill="1" applyBorder="1" applyAlignment="1" applyProtection="1">
      <alignment horizontal="center"/>
      <protection hidden="1"/>
    </xf>
    <xf numFmtId="0" fontId="7" fillId="0" borderId="27" xfId="0" applyFont="1" applyBorder="1" applyAlignment="1" applyProtection="1">
      <alignment horizontal="left" indent="1"/>
      <protection hidden="1"/>
    </xf>
    <xf numFmtId="0" fontId="7" fillId="0" borderId="0" xfId="0" applyFont="1" applyAlignment="1" applyProtection="1">
      <alignment horizontal="left" wrapText="1"/>
      <protection hidden="1"/>
    </xf>
    <xf numFmtId="0" fontId="8" fillId="0" borderId="2" xfId="0" applyFont="1" applyBorder="1" applyAlignment="1" applyProtection="1">
      <alignment horizontal="right"/>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9" fillId="0" borderId="6" xfId="0" applyNumberFormat="1" applyFont="1" applyBorder="1" applyAlignment="1" applyProtection="1">
      <alignment horizontal="right"/>
      <protection hidden="1"/>
    </xf>
    <xf numFmtId="172" fontId="8" fillId="0" borderId="6" xfId="4" applyNumberFormat="1" applyFont="1" applyBorder="1">
      <alignment horizontal="right" vertical="center"/>
    </xf>
    <xf numFmtId="166" fontId="9" fillId="0" borderId="0" xfId="0" applyNumberFormat="1" applyFont="1" applyAlignment="1" applyProtection="1">
      <alignment horizontal="right"/>
      <protection hidden="1"/>
    </xf>
    <xf numFmtId="172" fontId="9" fillId="0" borderId="6" xfId="4" applyNumberFormat="1" applyFont="1" applyBorder="1">
      <alignment horizontal="right" vertical="center"/>
    </xf>
    <xf numFmtId="37" fontId="7" fillId="0" borderId="17"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11" fillId="0" borderId="3" xfId="0" applyFont="1" applyBorder="1" applyAlignment="1" applyProtection="1">
      <alignment vertical="center"/>
      <protection hidden="1"/>
    </xf>
    <xf numFmtId="166" fontId="8" fillId="0" borderId="21" xfId="0" applyNumberFormat="1" applyFont="1" applyBorder="1" applyAlignment="1" applyProtection="1">
      <alignment horizontal="right"/>
      <protection hidden="1"/>
    </xf>
    <xf numFmtId="37" fontId="9" fillId="0" borderId="6" xfId="0" quotePrefix="1" applyNumberFormat="1" applyFont="1" applyBorder="1" applyAlignment="1" applyProtection="1">
      <alignment horizontal="right"/>
      <protection hidden="1"/>
    </xf>
    <xf numFmtId="166" fontId="9" fillId="0" borderId="21" xfId="0" applyNumberFormat="1" applyFont="1" applyBorder="1" applyAlignment="1" applyProtection="1">
      <alignment horizontal="right"/>
      <protection hidden="1"/>
    </xf>
    <xf numFmtId="37" fontId="10" fillId="0" borderId="21" xfId="0" applyNumberFormat="1" applyFont="1" applyBorder="1" applyProtection="1">
      <protection hidden="1"/>
    </xf>
    <xf numFmtId="166" fontId="9" fillId="0" borderId="21" xfId="0" applyNumberFormat="1" applyFont="1" applyBorder="1" applyAlignment="1" applyProtection="1">
      <alignment horizontal="righ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7" xfId="0" applyFont="1" applyBorder="1" applyAlignment="1" applyProtection="1">
      <alignment wrapText="1"/>
      <protection hidden="1"/>
    </xf>
    <xf numFmtId="0" fontId="7" fillId="0" borderId="17" xfId="0" applyFont="1" applyBorder="1" applyProtection="1">
      <protection hidden="1"/>
    </xf>
    <xf numFmtId="0" fontId="6" fillId="0" borderId="4" xfId="0" applyFont="1" applyBorder="1" applyAlignment="1">
      <alignment wrapText="1"/>
    </xf>
    <xf numFmtId="169" fontId="8" fillId="0" borderId="0" xfId="0" applyNumberFormat="1" applyFont="1" applyAlignment="1">
      <alignment horizontal="right"/>
    </xf>
    <xf numFmtId="3" fontId="7" fillId="0" borderId="0" xfId="0" applyNumberFormat="1" applyFont="1"/>
    <xf numFmtId="172" fontId="9" fillId="0" borderId="0" xfId="0" applyNumberFormat="1" applyFont="1"/>
    <xf numFmtId="172" fontId="8" fillId="0" borderId="0" xfId="0" applyNumberFormat="1" applyFont="1" applyAlignment="1">
      <alignment horizontal="right"/>
    </xf>
    <xf numFmtId="172" fontId="9" fillId="0" borderId="0" xfId="0" quotePrefix="1" applyNumberFormat="1" applyFont="1" applyAlignment="1">
      <alignment horizontal="right"/>
    </xf>
    <xf numFmtId="172" fontId="9" fillId="0" borderId="0" xfId="0" applyNumberFormat="1" applyFont="1" applyAlignment="1">
      <alignment horizontal="right"/>
    </xf>
    <xf numFmtId="3" fontId="7" fillId="0" borderId="0" xfId="0" applyNumberFormat="1" applyFont="1" applyAlignment="1">
      <alignment horizontal="right"/>
    </xf>
    <xf numFmtId="0" fontId="20" fillId="0" borderId="0" xfId="0" applyFont="1"/>
    <xf numFmtId="0" fontId="9" fillId="0" borderId="0" xfId="0" applyFont="1"/>
    <xf numFmtId="0" fontId="44" fillId="5" borderId="11" xfId="0" applyFont="1" applyFill="1" applyBorder="1" applyAlignment="1">
      <alignment horizontal="center"/>
    </xf>
    <xf numFmtId="0" fontId="7" fillId="0" borderId="9" xfId="0" applyFont="1" applyBorder="1" applyAlignment="1">
      <alignment horizontal="left"/>
    </xf>
    <xf numFmtId="0" fontId="7" fillId="0" borderId="17" xfId="0" applyFont="1" applyBorder="1" applyAlignment="1">
      <alignment wrapText="1"/>
    </xf>
    <xf numFmtId="3" fontId="9" fillId="0" borderId="17" xfId="0" applyNumberFormat="1" applyFont="1" applyBorder="1"/>
    <xf numFmtId="3" fontId="7" fillId="0" borderId="17" xfId="0" applyNumberFormat="1" applyFont="1" applyBorder="1"/>
    <xf numFmtId="0" fontId="0" fillId="5" borderId="19" xfId="0" applyFill="1" applyBorder="1"/>
    <xf numFmtId="3" fontId="9" fillId="0" borderId="25" xfId="0" applyNumberFormat="1" applyFont="1" applyBorder="1"/>
    <xf numFmtId="3" fontId="9" fillId="0" borderId="29" xfId="0" applyNumberFormat="1" applyFont="1" applyBorder="1"/>
    <xf numFmtId="3" fontId="7" fillId="0" borderId="29" xfId="0" applyNumberFormat="1" applyFont="1" applyBorder="1"/>
    <xf numFmtId="0" fontId="7" fillId="0" borderId="29" xfId="0" applyFont="1" applyBorder="1" applyAlignment="1">
      <alignment wrapText="1"/>
    </xf>
    <xf numFmtId="172" fontId="8" fillId="0" borderId="6" xfId="0" applyNumberFormat="1" applyFont="1" applyBorder="1" applyAlignment="1">
      <alignment horizontal="right"/>
    </xf>
    <xf numFmtId="0" fontId="6" fillId="0" borderId="6" xfId="0" applyFont="1" applyBorder="1" applyAlignment="1">
      <alignment wrapText="1"/>
    </xf>
    <xf numFmtId="0" fontId="7" fillId="0" borderId="8" xfId="0" applyFont="1" applyBorder="1" applyAlignment="1">
      <alignment wrapText="1"/>
    </xf>
    <xf numFmtId="0" fontId="6" fillId="0" borderId="0" xfId="0" applyFont="1" applyAlignment="1">
      <alignment horizontal="left" wrapText="1"/>
    </xf>
    <xf numFmtId="0" fontId="18" fillId="0" borderId="0" xfId="0" applyFont="1"/>
    <xf numFmtId="0" fontId="19" fillId="0" borderId="0" xfId="0" applyFont="1"/>
    <xf numFmtId="172" fontId="9" fillId="0" borderId="0" xfId="0" applyNumberFormat="1" applyFont="1" applyAlignment="1">
      <alignment wrapText="1"/>
    </xf>
    <xf numFmtId="172" fontId="9" fillId="0" borderId="0" xfId="0" applyNumberFormat="1" applyFont="1" applyAlignment="1">
      <alignment horizontal="right" wrapText="1"/>
    </xf>
    <xf numFmtId="170" fontId="6" fillId="0" borderId="6" xfId="0" applyNumberFormat="1" applyFont="1" applyBorder="1"/>
    <xf numFmtId="170" fontId="7" fillId="0" borderId="6" xfId="0" applyNumberFormat="1" applyFont="1" applyBorder="1"/>
    <xf numFmtId="172" fontId="8" fillId="0" borderId="6" xfId="0" quotePrefix="1" applyNumberFormat="1" applyFont="1" applyBorder="1" applyAlignment="1">
      <alignment horizontal="right"/>
    </xf>
    <xf numFmtId="170" fontId="8" fillId="0" borderId="5" xfId="0" applyNumberFormat="1" applyFont="1" applyBorder="1" applyAlignment="1">
      <alignment wrapText="1"/>
    </xf>
    <xf numFmtId="170" fontId="7" fillId="0" borderId="5" xfId="0" applyNumberFormat="1" applyFont="1" applyBorder="1" applyAlignment="1">
      <alignment wrapText="1"/>
    </xf>
    <xf numFmtId="172" fontId="8" fillId="0" borderId="5" xfId="0" quotePrefix="1" applyNumberFormat="1" applyFont="1" applyBorder="1" applyAlignment="1">
      <alignment horizontal="right" wrapText="1"/>
    </xf>
    <xf numFmtId="170" fontId="9" fillId="0" borderId="25" xfId="0" applyNumberFormat="1" applyFont="1" applyBorder="1"/>
    <xf numFmtId="170" fontId="7" fillId="0" borderId="25" xfId="0" applyNumberFormat="1" applyFont="1" applyBorder="1"/>
    <xf numFmtId="172" fontId="9" fillId="0" borderId="25" xfId="0" applyNumberFormat="1" applyFont="1" applyBorder="1"/>
    <xf numFmtId="172" fontId="9" fillId="0" borderId="25" xfId="0" quotePrefix="1" applyNumberFormat="1" applyFont="1" applyBorder="1" applyAlignment="1">
      <alignment horizontal="right"/>
    </xf>
    <xf numFmtId="172" fontId="9" fillId="0" borderId="25" xfId="0" applyNumberFormat="1" applyFont="1" applyBorder="1" applyAlignment="1">
      <alignment horizontal="right"/>
    </xf>
    <xf numFmtId="170" fontId="9" fillId="0" borderId="17" xfId="0" applyNumberFormat="1" applyFont="1" applyBorder="1"/>
    <xf numFmtId="0" fontId="7" fillId="0" borderId="0" xfId="0" applyFont="1" applyAlignment="1">
      <alignment horizontal="right"/>
    </xf>
    <xf numFmtId="0" fontId="17" fillId="0" borderId="0" xfId="0" applyFont="1" applyAlignment="1">
      <alignment wrapText="1"/>
    </xf>
    <xf numFmtId="3" fontId="17" fillId="0" borderId="0" xfId="0" applyNumberFormat="1" applyFont="1" applyAlignment="1">
      <alignment horizontal="right"/>
    </xf>
    <xf numFmtId="167" fontId="4" fillId="0" borderId="0" xfId="0" applyNumberFormat="1" applyFont="1"/>
    <xf numFmtId="3" fontId="6" fillId="0" borderId="0" xfId="0" applyNumberFormat="1" applyFont="1" applyAlignment="1">
      <alignment horizontal="right"/>
    </xf>
    <xf numFmtId="3" fontId="12" fillId="0" borderId="0" xfId="0" applyNumberFormat="1" applyFont="1" applyAlignment="1">
      <alignment horizontal="right"/>
    </xf>
    <xf numFmtId="172" fontId="7" fillId="0" borderId="0" xfId="0" applyNumberFormat="1" applyFont="1" applyAlignment="1">
      <alignment horizontal="right"/>
    </xf>
    <xf numFmtId="172" fontId="6" fillId="0" borderId="0" xfId="0" applyNumberFormat="1" applyFont="1" applyAlignment="1">
      <alignment horizontal="right"/>
    </xf>
    <xf numFmtId="164" fontId="7" fillId="0" borderId="0" xfId="0" applyNumberFormat="1" applyFont="1" applyAlignment="1">
      <alignment horizontal="right"/>
    </xf>
    <xf numFmtId="0" fontId="6" fillId="0" borderId="15" xfId="0" applyFont="1" applyBorder="1" applyAlignment="1">
      <alignment wrapText="1"/>
    </xf>
    <xf numFmtId="3" fontId="6" fillId="0" borderId="15" xfId="0" applyNumberFormat="1" applyFont="1" applyBorder="1" applyAlignment="1">
      <alignment horizontal="right"/>
    </xf>
    <xf numFmtId="3" fontId="7" fillId="0" borderId="15" xfId="0" applyNumberFormat="1" applyFont="1" applyBorder="1" applyAlignment="1">
      <alignment horizontal="right"/>
    </xf>
    <xf numFmtId="0" fontId="7" fillId="0" borderId="17" xfId="0" applyFont="1" applyBorder="1" applyAlignment="1">
      <alignment horizontal="left" wrapText="1" indent="2"/>
    </xf>
    <xf numFmtId="172" fontId="8" fillId="0" borderId="15" xfId="0" applyNumberFormat="1" applyFont="1" applyBorder="1" applyAlignment="1">
      <alignment horizontal="right"/>
    </xf>
    <xf numFmtId="167" fontId="7" fillId="0" borderId="17" xfId="0" applyNumberFormat="1" applyFont="1" applyBorder="1" applyAlignment="1">
      <alignment horizontal="right"/>
    </xf>
    <xf numFmtId="172" fontId="0" fillId="0" borderId="0" xfId="0" applyNumberFormat="1" applyAlignment="1">
      <alignment horizontal="right"/>
    </xf>
    <xf numFmtId="172" fontId="32" fillId="0" borderId="0" xfId="0" applyNumberFormat="1" applyFont="1" applyAlignment="1">
      <alignment horizontal="right"/>
    </xf>
    <xf numFmtId="0" fontId="0" fillId="0" borderId="0" xfId="0" applyAlignment="1">
      <alignment horizontal="right"/>
    </xf>
    <xf numFmtId="0" fontId="13" fillId="0" borderId="0" xfId="0" applyFont="1"/>
    <xf numFmtId="0" fontId="14" fillId="0" borderId="0" xfId="0" applyFont="1"/>
    <xf numFmtId="0" fontId="13" fillId="0" borderId="0" xfId="0" applyFont="1" applyAlignment="1">
      <alignment horizontal="center"/>
    </xf>
    <xf numFmtId="3" fontId="14" fillId="0" borderId="0" xfId="0" applyNumberFormat="1" applyFont="1"/>
    <xf numFmtId="3" fontId="46" fillId="0" borderId="0" xfId="0" applyNumberFormat="1" applyFont="1" applyAlignment="1">
      <alignment horizontal="center"/>
    </xf>
    <xf numFmtId="170" fontId="13" fillId="0" borderId="0" xfId="0" applyNumberFormat="1" applyFont="1" applyAlignment="1">
      <alignment horizontal="right"/>
    </xf>
    <xf numFmtId="0" fontId="47" fillId="0" borderId="0" xfId="0" applyFont="1"/>
    <xf numFmtId="3" fontId="48" fillId="0" borderId="0" xfId="0" applyNumberFormat="1" applyFont="1" applyAlignment="1">
      <alignment horizontal="right"/>
    </xf>
    <xf numFmtId="3" fontId="14" fillId="0" borderId="0" xfId="0" applyNumberFormat="1" applyFont="1" applyAlignment="1">
      <alignment horizontal="right"/>
    </xf>
    <xf numFmtId="0" fontId="14" fillId="0" borderId="0" xfId="0" applyFont="1" applyAlignment="1">
      <alignment horizontal="right"/>
    </xf>
    <xf numFmtId="0" fontId="13" fillId="0" borderId="0" xfId="0" applyFont="1" applyAlignment="1">
      <alignment horizontal="right"/>
    </xf>
    <xf numFmtId="0" fontId="48" fillId="0" borderId="0" xfId="0" applyFont="1" applyAlignment="1">
      <alignment horizontal="right"/>
    </xf>
    <xf numFmtId="172" fontId="6" fillId="0" borderId="5" xfId="0" applyNumberFormat="1" applyFont="1" applyBorder="1" applyAlignment="1">
      <alignment horizontal="right"/>
    </xf>
    <xf numFmtId="3" fontId="7" fillId="0" borderId="5" xfId="0" applyNumberFormat="1" applyFont="1" applyBorder="1" applyAlignment="1">
      <alignment horizontal="right"/>
    </xf>
    <xf numFmtId="3" fontId="0" fillId="0" borderId="0" xfId="0" applyNumberFormat="1" applyAlignment="1">
      <alignment horizontal="right"/>
    </xf>
    <xf numFmtId="0" fontId="23" fillId="0" borderId="0" xfId="0" applyFont="1"/>
    <xf numFmtId="3" fontId="7" fillId="0" borderId="25" xfId="0" applyNumberFormat="1" applyFont="1" applyBorder="1"/>
    <xf numFmtId="3" fontId="9" fillId="0" borderId="17" xfId="0" applyNumberFormat="1" applyFont="1" applyBorder="1" applyAlignment="1">
      <alignment horizontal="right"/>
    </xf>
    <xf numFmtId="3" fontId="46" fillId="0" borderId="0" xfId="0" applyNumberFormat="1" applyFont="1" applyAlignment="1">
      <alignment horizontal="right"/>
    </xf>
    <xf numFmtId="3" fontId="7" fillId="0" borderId="17" xfId="0" applyNumberFormat="1" applyFont="1" applyBorder="1" applyAlignment="1">
      <alignment horizontal="right"/>
    </xf>
    <xf numFmtId="3" fontId="35" fillId="0" borderId="0" xfId="0" applyNumberFormat="1" applyFont="1" applyAlignment="1">
      <alignment horizontal="right"/>
    </xf>
    <xf numFmtId="0" fontId="36" fillId="0" borderId="0" xfId="0" applyFont="1"/>
    <xf numFmtId="0" fontId="7" fillId="0" borderId="6" xfId="0" applyFont="1" applyBorder="1" applyAlignment="1">
      <alignment horizontal="center" vertical="top" wrapText="1"/>
    </xf>
    <xf numFmtId="0" fontId="7" fillId="0" borderId="0" xfId="0" applyFont="1" applyAlignment="1">
      <alignment horizontal="center" vertical="top"/>
    </xf>
    <xf numFmtId="0" fontId="7" fillId="0" borderId="6" xfId="0" applyFont="1" applyBorder="1" applyAlignment="1">
      <alignment horizontal="center" wrapText="1"/>
    </xf>
    <xf numFmtId="0" fontId="7" fillId="0" borderId="18" xfId="0" applyFont="1" applyBorder="1" applyAlignment="1">
      <alignment wrapText="1"/>
    </xf>
    <xf numFmtId="3" fontId="35" fillId="0" borderId="17" xfId="0" applyNumberFormat="1" applyFont="1" applyBorder="1" applyAlignment="1">
      <alignment horizontal="right"/>
    </xf>
    <xf numFmtId="0" fontId="7" fillId="0" borderId="30" xfId="0" applyFont="1" applyBorder="1" applyAlignment="1">
      <alignment wrapText="1"/>
    </xf>
    <xf numFmtId="3" fontId="35" fillId="0" borderId="25" xfId="0" applyNumberFormat="1" applyFont="1" applyBorder="1" applyAlignment="1">
      <alignment horizontal="right"/>
    </xf>
    <xf numFmtId="3" fontId="35" fillId="0" borderId="29" xfId="0" applyNumberFormat="1" applyFont="1" applyBorder="1" applyAlignment="1">
      <alignment horizontal="right"/>
    </xf>
    <xf numFmtId="3" fontId="34" fillId="0" borderId="28" xfId="0" applyNumberFormat="1" applyFont="1" applyBorder="1" applyAlignment="1">
      <alignment horizontal="right"/>
    </xf>
    <xf numFmtId="0" fontId="9" fillId="0" borderId="0" xfId="0" applyFont="1" applyAlignment="1">
      <alignment horizontal="left" wrapText="1"/>
    </xf>
    <xf numFmtId="0" fontId="29" fillId="0" borderId="0" xfId="0" applyFont="1"/>
    <xf numFmtId="0" fontId="9" fillId="0" borderId="0" xfId="0" applyFont="1" applyAlignment="1">
      <alignment horizontal="left" wrapText="1" indent="3"/>
    </xf>
    <xf numFmtId="0" fontId="6" fillId="0" borderId="16" xfId="0" applyFont="1" applyBorder="1" applyAlignment="1">
      <alignment horizontal="left" wrapText="1"/>
    </xf>
    <xf numFmtId="0" fontId="9" fillId="0" borderId="31" xfId="0" applyFont="1" applyBorder="1" applyAlignment="1">
      <alignment horizontal="left" wrapText="1" indent="1"/>
    </xf>
    <xf numFmtId="0" fontId="9" fillId="0" borderId="25" xfId="0" applyFont="1" applyBorder="1" applyAlignment="1">
      <alignment horizontal="left" wrapText="1" indent="3"/>
    </xf>
    <xf numFmtId="0" fontId="9" fillId="0" borderId="17" xfId="0" applyFont="1" applyBorder="1" applyAlignment="1">
      <alignment horizontal="left" wrapText="1" indent="3"/>
    </xf>
    <xf numFmtId="0" fontId="6" fillId="0" borderId="15" xfId="0" applyFont="1" applyBorder="1" applyAlignment="1">
      <alignment horizontal="left" wrapText="1"/>
    </xf>
    <xf numFmtId="0" fontId="7" fillId="0" borderId="32" xfId="0" applyFont="1" applyBorder="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6" xfId="0" applyFont="1" applyBorder="1"/>
    <xf numFmtId="0" fontId="7" fillId="0" borderId="16" xfId="0" applyFont="1" applyBorder="1" applyAlignment="1">
      <alignment wrapText="1"/>
    </xf>
    <xf numFmtId="0" fontId="7" fillId="0" borderId="16"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5" xfId="0" applyNumberFormat="1" applyFont="1" applyBorder="1" applyAlignment="1">
      <alignment horizontal="right" wrapText="1"/>
    </xf>
    <xf numFmtId="3" fontId="7" fillId="0" borderId="17" xfId="0" applyNumberFormat="1" applyFont="1" applyBorder="1" applyAlignment="1">
      <alignment horizontal="right" wrapText="1"/>
    </xf>
    <xf numFmtId="165" fontId="7" fillId="0" borderId="17" xfId="0" applyNumberFormat="1" applyFont="1" applyBorder="1" applyAlignment="1">
      <alignment horizontal="right"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6" fillId="0" borderId="0" xfId="0" applyFont="1" applyAlignment="1">
      <alignment horizontal="left" vertical="top" wrapText="1"/>
    </xf>
    <xf numFmtId="0" fontId="27" fillId="0" borderId="5" xfId="0" applyFont="1" applyBorder="1" applyAlignment="1">
      <alignment horizontal="left" vertical="top" wrapText="1" indent="1"/>
    </xf>
    <xf numFmtId="0" fontId="5" fillId="0" borderId="0" xfId="0" applyFont="1"/>
    <xf numFmtId="0" fontId="8" fillId="0" borderId="0" xfId="0" applyFont="1" applyAlignment="1">
      <alignment horizontal="left" vertical="top" wrapText="1"/>
    </xf>
    <xf numFmtId="0" fontId="6" fillId="0" borderId="9" xfId="0" applyFont="1" applyBorder="1" applyAlignment="1">
      <alignment horizontal="left" vertical="top" wrapText="1"/>
    </xf>
    <xf numFmtId="0" fontId="25" fillId="0" borderId="27" xfId="0" applyFont="1" applyBorder="1" applyAlignment="1">
      <alignment horizontal="left" vertical="top" wrapText="1" indent="2"/>
    </xf>
    <xf numFmtId="0" fontId="25" fillId="0" borderId="17"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11" xfId="0" applyFill="1" applyBorder="1" applyAlignment="1">
      <alignment vertical="center"/>
    </xf>
    <xf numFmtId="0" fontId="44" fillId="5" borderId="11" xfId="0" applyFont="1" applyFill="1" applyBorder="1" applyAlignment="1">
      <alignment horizontal="right"/>
    </xf>
    <xf numFmtId="172" fontId="9" fillId="0" borderId="17" xfId="0" applyNumberFormat="1" applyFont="1" applyBorder="1" applyAlignment="1">
      <alignment horizontal="right"/>
    </xf>
    <xf numFmtId="172" fontId="9" fillId="0" borderId="29" xfId="0" applyNumberFormat="1" applyFont="1" applyBorder="1" applyAlignment="1">
      <alignment horizontal="right"/>
    </xf>
    <xf numFmtId="169" fontId="20" fillId="0" borderId="0" xfId="0" applyNumberFormat="1" applyFont="1" applyAlignment="1">
      <alignment horizontal="right"/>
    </xf>
    <xf numFmtId="0" fontId="0" fillId="0" borderId="5" xfId="0" applyBorder="1" applyAlignment="1">
      <alignment horizontal="right"/>
    </xf>
    <xf numFmtId="0" fontId="0" fillId="0" borderId="21" xfId="0" applyBorder="1" applyAlignment="1">
      <alignment horizontal="right"/>
    </xf>
    <xf numFmtId="0" fontId="0" fillId="0" borderId="22" xfId="0" applyBorder="1" applyAlignment="1">
      <alignment horizontal="right"/>
    </xf>
    <xf numFmtId="3" fontId="8" fillId="0" borderId="0" xfId="0" applyNumberFormat="1" applyFont="1" applyAlignment="1">
      <alignment horizontal="right"/>
    </xf>
    <xf numFmtId="169" fontId="9" fillId="0" borderId="0" xfId="0" applyNumberFormat="1" applyFont="1" applyAlignment="1">
      <alignment horizontal="right"/>
    </xf>
    <xf numFmtId="3" fontId="9" fillId="0" borderId="29" xfId="0" applyNumberFormat="1" applyFont="1" applyBorder="1" applyAlignment="1">
      <alignment horizontal="right"/>
    </xf>
    <xf numFmtId="3" fontId="7" fillId="0" borderId="29" xfId="0" applyNumberFormat="1" applyFont="1" applyBorder="1" applyAlignment="1">
      <alignment horizontal="right"/>
    </xf>
    <xf numFmtId="3" fontId="8" fillId="0" borderId="6" xfId="0" applyNumberFormat="1" applyFont="1" applyBorder="1" applyAlignment="1">
      <alignment horizontal="right"/>
    </xf>
    <xf numFmtId="3" fontId="7" fillId="0" borderId="6" xfId="0" applyNumberFormat="1" applyFont="1" applyBorder="1" applyAlignment="1">
      <alignment horizontal="right"/>
    </xf>
    <xf numFmtId="3" fontId="9" fillId="0" borderId="6" xfId="0" applyNumberFormat="1" applyFont="1" applyBorder="1" applyAlignment="1">
      <alignment horizontal="right"/>
    </xf>
    <xf numFmtId="172" fontId="9" fillId="0" borderId="6" xfId="0" applyNumberFormat="1" applyFont="1" applyBorder="1" applyAlignment="1">
      <alignment horizontal="right"/>
    </xf>
    <xf numFmtId="167" fontId="9" fillId="0" borderId="25" xfId="0" applyNumberFormat="1" applyFont="1" applyBorder="1" applyAlignment="1">
      <alignment horizontal="right"/>
    </xf>
    <xf numFmtId="167" fontId="7" fillId="0" borderId="25" xfId="0" applyNumberFormat="1" applyFont="1" applyBorder="1" applyAlignment="1">
      <alignment horizontal="right"/>
    </xf>
    <xf numFmtId="3" fontId="9" fillId="0" borderId="25" xfId="0" applyNumberFormat="1" applyFont="1" applyBorder="1" applyAlignment="1">
      <alignment horizontal="right"/>
    </xf>
    <xf numFmtId="3" fontId="20" fillId="0" borderId="0" xfId="0" applyNumberFormat="1" applyFont="1" applyAlignment="1">
      <alignment horizontal="right"/>
    </xf>
    <xf numFmtId="0" fontId="20" fillId="0" borderId="0" xfId="0" applyFont="1" applyAlignment="1">
      <alignment horizontal="right"/>
    </xf>
    <xf numFmtId="0" fontId="0" fillId="0" borderId="23" xfId="0" applyBorder="1" applyAlignment="1">
      <alignment horizontal="right"/>
    </xf>
    <xf numFmtId="0" fontId="7" fillId="0" borderId="5" xfId="0" applyFont="1" applyBorder="1" applyAlignment="1">
      <alignment horizontal="right"/>
    </xf>
    <xf numFmtId="0" fontId="0" fillId="0" borderId="24" xfId="0" applyBorder="1" applyAlignment="1">
      <alignment horizontal="right"/>
    </xf>
    <xf numFmtId="3" fontId="6" fillId="0" borderId="16" xfId="0" applyNumberFormat="1" applyFont="1" applyBorder="1" applyAlignment="1">
      <alignment horizontal="right"/>
    </xf>
    <xf numFmtId="0" fontId="6" fillId="0" borderId="0" xfId="0" applyFont="1" applyAlignment="1">
      <alignment horizontal="right"/>
    </xf>
    <xf numFmtId="3" fontId="7" fillId="0" borderId="16" xfId="0" applyNumberFormat="1" applyFont="1" applyBorder="1" applyAlignment="1">
      <alignment horizontal="right"/>
    </xf>
    <xf numFmtId="3" fontId="9" fillId="0" borderId="31" xfId="0" applyNumberFormat="1" applyFont="1" applyBorder="1" applyAlignment="1">
      <alignment horizontal="right"/>
    </xf>
    <xf numFmtId="0" fontId="24" fillId="0" borderId="0" xfId="0" applyFont="1" applyAlignment="1">
      <alignment horizontal="right" vertical="center"/>
    </xf>
    <xf numFmtId="3" fontId="7" fillId="0" borderId="31" xfId="0" applyNumberFormat="1" applyFont="1" applyBorder="1" applyAlignment="1">
      <alignment horizontal="right"/>
    </xf>
    <xf numFmtId="0" fontId="9" fillId="0" borderId="0" xfId="0" applyFont="1" applyAlignment="1">
      <alignment horizontal="right"/>
    </xf>
    <xf numFmtId="3" fontId="9" fillId="0" borderId="0" xfId="0" applyNumberFormat="1" applyFont="1" applyAlignment="1">
      <alignment horizontal="right"/>
    </xf>
    <xf numFmtId="3" fontId="8" fillId="0" borderId="15" xfId="0" applyNumberFormat="1" applyFont="1" applyBorder="1" applyAlignment="1">
      <alignment horizontal="right"/>
    </xf>
    <xf numFmtId="0" fontId="8" fillId="0" borderId="0" xfId="0" applyFont="1" applyAlignment="1">
      <alignment horizontal="right"/>
    </xf>
    <xf numFmtId="3" fontId="9" fillId="0" borderId="15" xfId="0" applyNumberFormat="1" applyFont="1" applyBorder="1" applyAlignment="1">
      <alignment horizontal="right"/>
    </xf>
    <xf numFmtId="3" fontId="9" fillId="0" borderId="32" xfId="0" applyNumberFormat="1" applyFont="1" applyBorder="1" applyAlignment="1">
      <alignment horizontal="right"/>
    </xf>
    <xf numFmtId="164" fontId="7" fillId="0" borderId="0" xfId="2" applyNumberFormat="1" applyFont="1" applyFill="1" applyBorder="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11" xfId="0" applyFont="1" applyFill="1" applyBorder="1" applyAlignment="1">
      <alignment horizontal="left" vertical="center"/>
    </xf>
    <xf numFmtId="0" fontId="4" fillId="2" borderId="11" xfId="0" applyFont="1" applyFill="1" applyBorder="1" applyAlignment="1">
      <alignment vertical="center"/>
    </xf>
    <xf numFmtId="0" fontId="37" fillId="2" borderId="1" xfId="0" applyFont="1" applyFill="1" applyBorder="1" applyAlignment="1">
      <alignment horizontal="left" vertical="center"/>
    </xf>
    <xf numFmtId="3" fontId="9" fillId="0" borderId="0" xfId="0" applyNumberFormat="1" applyFont="1"/>
    <xf numFmtId="172" fontId="9" fillId="0" borderId="32" xfId="0" quotePrefix="1" applyNumberFormat="1" applyFont="1" applyBorder="1" applyAlignment="1">
      <alignment horizontal="right"/>
    </xf>
    <xf numFmtId="173" fontId="35" fillId="0" borderId="17" xfId="0" applyNumberFormat="1" applyFont="1" applyBorder="1" applyAlignment="1">
      <alignment horizontal="right"/>
    </xf>
    <xf numFmtId="173" fontId="35" fillId="0" borderId="0" xfId="0" applyNumberFormat="1" applyFont="1" applyAlignment="1">
      <alignment horizontal="right"/>
    </xf>
    <xf numFmtId="0" fontId="0" fillId="5" borderId="20" xfId="0" applyFill="1" applyBorder="1"/>
    <xf numFmtId="0" fontId="6" fillId="0" borderId="9" xfId="0" applyFont="1" applyBorder="1" applyAlignment="1">
      <alignment horizontal="center"/>
    </xf>
    <xf numFmtId="0" fontId="7" fillId="0" borderId="6" xfId="0" applyFont="1" applyBorder="1" applyAlignment="1">
      <alignment horizontal="center" vertical="top"/>
    </xf>
    <xf numFmtId="0" fontId="0" fillId="2" borderId="11" xfId="0" applyFill="1" applyBorder="1" applyAlignment="1">
      <alignment wrapText="1"/>
    </xf>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11" xfId="0" applyFill="1" applyBorder="1" applyAlignment="1">
      <alignment vertical="center" wrapText="1"/>
    </xf>
    <xf numFmtId="0" fontId="0" fillId="2" borderId="11" xfId="0" applyFill="1" applyBorder="1" applyAlignment="1">
      <alignment vertical="center"/>
    </xf>
    <xf numFmtId="172" fontId="6" fillId="0" borderId="16" xfId="2" applyNumberFormat="1" applyFont="1" applyFill="1" applyBorder="1" applyAlignment="1">
      <alignment horizontal="right"/>
    </xf>
    <xf numFmtId="172" fontId="7" fillId="0" borderId="31" xfId="2" applyNumberFormat="1" applyFont="1" applyFill="1" applyBorder="1" applyAlignment="1">
      <alignment horizontal="right"/>
    </xf>
    <xf numFmtId="172" fontId="7" fillId="0" borderId="25" xfId="2" applyNumberFormat="1" applyFont="1" applyFill="1" applyBorder="1" applyAlignment="1">
      <alignment horizontal="right"/>
    </xf>
    <xf numFmtId="172" fontId="7" fillId="0" borderId="17" xfId="2" applyNumberFormat="1" applyFont="1" applyFill="1" applyBorder="1" applyAlignment="1">
      <alignment horizontal="right"/>
    </xf>
    <xf numFmtId="172" fontId="7" fillId="0" borderId="0" xfId="2" applyNumberFormat="1" applyFont="1" applyFill="1" applyBorder="1" applyAlignment="1">
      <alignment horizontal="right"/>
    </xf>
    <xf numFmtId="172" fontId="6" fillId="0" borderId="15" xfId="2" applyNumberFormat="1" applyFont="1" applyFill="1" applyBorder="1" applyAlignment="1">
      <alignment horizontal="right"/>
    </xf>
    <xf numFmtId="172" fontId="6" fillId="0" borderId="0" xfId="2" applyNumberFormat="1" applyFont="1" applyFill="1" applyBorder="1" applyAlignment="1">
      <alignment horizontal="right"/>
    </xf>
    <xf numFmtId="172" fontId="7" fillId="0" borderId="32" xfId="2" applyNumberFormat="1" applyFont="1" applyFill="1" applyBorder="1" applyAlignment="1">
      <alignment horizontal="right"/>
    </xf>
    <xf numFmtId="0" fontId="0" fillId="2" borderId="11" xfId="0" applyFill="1" applyBorder="1" applyAlignment="1"/>
    <xf numFmtId="0" fontId="0" fillId="2" borderId="0" xfId="0" applyFill="1" applyAlignment="1"/>
  </cellXfs>
  <cellStyles count="6">
    <cellStyle name="Link" xfId="1" builtinId="8"/>
    <cellStyle name="Prozent" xfId="2" builtinId="5"/>
    <cellStyle name="SAPDataCell" xfId="4" xr:uid="{3AA8C77A-C335-441F-8B9E-3DBE66F0735F}"/>
    <cellStyle name="SAPDataTotalCell" xfId="3" xr:uid="{00000000-0005-0000-0000-000002000000}"/>
    <cellStyle name="Standard" xfId="0" builtinId="0"/>
    <cellStyle name="Standard 3" xfId="5" xr:uid="{292B9A26-21A2-434B-9EB0-1332704BE0FB}"/>
  </cellStyles>
  <dxfs count="5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14173</xdr:colOff>
      <xdr:row>0</xdr:row>
      <xdr:rowOff>8391</xdr:rowOff>
    </xdr:from>
    <xdr:to>
      <xdr:col>13</xdr:col>
      <xdr:colOff>1255060</xdr:colOff>
      <xdr:row>27</xdr:row>
      <xdr:rowOff>14021</xdr:rowOff>
    </xdr:to>
    <xdr:pic>
      <xdr:nvPicPr>
        <xdr:cNvPr id="9" name="Picture 16">
          <a:extLst>
            <a:ext uri="{FF2B5EF4-FFF2-40B4-BE49-F238E27FC236}">
              <a16:creationId xmlns:a16="http://schemas.microsoft.com/office/drawing/2014/main" id="{68553A12-D7DC-44AC-9776-71C056501B5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897" b="7897"/>
        <a:stretch/>
      </xdr:blipFill>
      <xdr:spPr>
        <a:xfrm>
          <a:off x="14173" y="8391"/>
          <a:ext cx="8961740" cy="5306012"/>
        </a:xfrm>
        <a:prstGeom prst="rect">
          <a:avLst/>
        </a:prstGeom>
      </xdr:spPr>
    </xdr:pic>
    <xdr:clientData/>
  </xdr:twoCellAnchor>
  <xdr:twoCellAnchor>
    <xdr:from>
      <xdr:col>8</xdr:col>
      <xdr:colOff>33618</xdr:colOff>
      <xdr:row>1</xdr:row>
      <xdr:rowOff>38101</xdr:rowOff>
    </xdr:from>
    <xdr:to>
      <xdr:col>13</xdr:col>
      <xdr:colOff>850900</xdr:colOff>
      <xdr:row>5</xdr:row>
      <xdr:rowOff>190501</xdr:rowOff>
    </xdr:to>
    <xdr:sp macro="" textlink="">
      <xdr:nvSpPr>
        <xdr:cNvPr id="11" name="Textfeld 1">
          <a:extLst>
            <a:ext uri="{FF2B5EF4-FFF2-40B4-BE49-F238E27FC236}">
              <a16:creationId xmlns:a16="http://schemas.microsoft.com/office/drawing/2014/main" id="{423D69A4-821A-4201-8D9E-CCF2B79C0738}"/>
            </a:ext>
          </a:extLst>
        </xdr:cNvPr>
        <xdr:cNvSpPr txBox="1"/>
      </xdr:nvSpPr>
      <xdr:spPr>
        <a:xfrm>
          <a:off x="4808818" y="228601"/>
          <a:ext cx="3801782" cy="965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2400" b="1">
              <a:latin typeface="Audi Type Extended" panose="020B0507040202060203" pitchFamily="34" charset="0"/>
              <a:cs typeface="Audi Type Extended" panose="020B0507040202060203" pitchFamily="34" charset="0"/>
            </a:rPr>
            <a:t>Audi</a:t>
          </a:r>
          <a:r>
            <a:rPr lang="de-DE" sz="2400" b="1" baseline="0">
              <a:latin typeface="Audi Type Extended" panose="020B0507040202060203" pitchFamily="34" charset="0"/>
              <a:cs typeface="Audi Type Extended" panose="020B0507040202060203" pitchFamily="34" charset="0"/>
            </a:rPr>
            <a:t> Fact Pack</a:t>
          </a:r>
        </a:p>
        <a:p>
          <a:pPr algn="r"/>
          <a:r>
            <a:rPr lang="de-DE" sz="2400" baseline="0">
              <a:latin typeface="Audi Type Extended" panose="020B0507040202060203" pitchFamily="34" charset="0"/>
              <a:cs typeface="Audi Type Extended" panose="020B0507040202060203" pitchFamily="34" charset="0"/>
            </a:rPr>
            <a:t>FY2022</a:t>
          </a:r>
          <a:endParaRPr lang="de-DE" sz="2400">
            <a:latin typeface="Audi Type Extended" panose="020B0507040202060203" pitchFamily="34" charset="0"/>
            <a:cs typeface="Audi Type Extended" panose="020B0507040202060203" pitchFamily="34" charset="0"/>
          </a:endParaRPr>
        </a:p>
      </xdr:txBody>
    </xdr:sp>
    <xdr:clientData/>
  </xdr:twoCellAnchor>
</xdr:wsDr>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75" zoomScaleNormal="75" workbookViewId="0">
      <selection activeCell="O34" sqref="O34"/>
    </sheetView>
  </sheetViews>
  <sheetFormatPr defaultColWidth="8.85546875" defaultRowHeight="15"/>
  <cols>
    <col min="14" max="14" width="31" customWidth="1"/>
    <col min="15" max="15" width="32.5703125" customWidth="1"/>
    <col min="16" max="16" width="8.85546875" customWidth="1"/>
    <col min="21" max="21" width="8.85546875" customWidth="1"/>
  </cols>
  <sheetData>
    <row r="1" spans="1:19">
      <c r="A1" s="1"/>
      <c r="B1" s="1"/>
      <c r="C1" s="1"/>
      <c r="D1" s="1"/>
      <c r="E1" s="1"/>
      <c r="F1" s="1"/>
      <c r="G1" s="1"/>
      <c r="H1" s="1"/>
      <c r="I1" s="1"/>
      <c r="J1" s="1"/>
      <c r="K1" s="1"/>
      <c r="L1" s="1"/>
      <c r="M1" s="2"/>
      <c r="N1" s="2"/>
      <c r="O1" s="2"/>
      <c r="P1" s="2"/>
      <c r="Q1" s="2"/>
      <c r="R1" s="2"/>
      <c r="S1" s="2"/>
    </row>
    <row r="2" spans="1:19" ht="15.75">
      <c r="A2" s="1"/>
      <c r="B2" s="1"/>
      <c r="C2" s="1"/>
      <c r="D2" s="1"/>
      <c r="E2" s="1"/>
      <c r="F2" s="1"/>
      <c r="G2" s="1"/>
      <c r="H2" s="1"/>
      <c r="I2" s="1"/>
      <c r="J2" s="1"/>
      <c r="K2" s="1"/>
      <c r="L2" s="1"/>
      <c r="M2" s="2"/>
      <c r="N2" s="2"/>
      <c r="O2" s="3" t="s">
        <v>0</v>
      </c>
      <c r="P2" s="2"/>
      <c r="Q2" s="2"/>
      <c r="R2" s="2"/>
      <c r="S2" s="2"/>
    </row>
    <row r="3" spans="1:19" ht="15.75">
      <c r="A3" s="1"/>
      <c r="B3" s="1"/>
      <c r="C3" s="1"/>
      <c r="D3" s="1"/>
      <c r="E3" s="1"/>
      <c r="F3" s="1"/>
      <c r="G3" s="1"/>
      <c r="H3" s="1"/>
      <c r="I3" s="1"/>
      <c r="J3" s="1"/>
      <c r="K3" s="1"/>
      <c r="L3" s="1"/>
      <c r="M3" s="2"/>
      <c r="N3" s="2"/>
      <c r="O3" s="3" t="s">
        <v>1</v>
      </c>
      <c r="P3" s="2"/>
      <c r="Q3" s="2"/>
      <c r="R3" s="2"/>
      <c r="S3" s="2"/>
    </row>
    <row r="4" spans="1:19" ht="15.75">
      <c r="A4" s="1"/>
      <c r="B4" s="1"/>
      <c r="C4" s="1"/>
      <c r="D4" s="1"/>
      <c r="E4" s="1"/>
      <c r="F4" s="1"/>
      <c r="G4" s="1"/>
      <c r="H4" s="1"/>
      <c r="I4" s="1"/>
      <c r="J4" s="1"/>
      <c r="K4" s="1"/>
      <c r="L4" s="1"/>
      <c r="M4" s="2"/>
      <c r="N4" s="2"/>
      <c r="O4" s="3" t="s">
        <v>2</v>
      </c>
      <c r="P4" s="2"/>
      <c r="Q4" s="2"/>
      <c r="R4" s="2"/>
      <c r="S4" s="2"/>
    </row>
    <row r="5" spans="1:19" ht="15.75">
      <c r="A5" s="1"/>
      <c r="B5" s="1"/>
      <c r="C5" s="1"/>
      <c r="D5" s="1"/>
      <c r="E5" s="1"/>
      <c r="F5" s="1"/>
      <c r="G5" s="1"/>
      <c r="H5" s="1"/>
      <c r="I5" s="1"/>
      <c r="J5" s="1"/>
      <c r="K5" s="1"/>
      <c r="L5" s="1"/>
      <c r="M5" s="2"/>
      <c r="N5" s="2"/>
      <c r="O5" s="3" t="s">
        <v>3</v>
      </c>
      <c r="P5" s="2"/>
      <c r="Q5" s="2"/>
      <c r="R5" s="2"/>
      <c r="S5" s="2"/>
    </row>
    <row r="6" spans="1:19" ht="15.75">
      <c r="A6" s="1"/>
      <c r="B6" s="1"/>
      <c r="C6" s="1"/>
      <c r="D6" s="1"/>
      <c r="E6" s="1"/>
      <c r="F6" s="1"/>
      <c r="G6" s="1"/>
      <c r="H6" s="1"/>
      <c r="I6" s="1"/>
      <c r="J6" s="1"/>
      <c r="K6" s="1"/>
      <c r="L6" s="1"/>
      <c r="M6" s="2"/>
      <c r="N6" s="2"/>
      <c r="O6" s="3" t="s">
        <v>4</v>
      </c>
      <c r="P6" s="2"/>
      <c r="Q6" s="2"/>
      <c r="R6" s="2"/>
      <c r="S6" s="2"/>
    </row>
    <row r="7" spans="1:19" ht="15.75">
      <c r="A7" s="1"/>
      <c r="B7" s="1"/>
      <c r="C7" s="1"/>
      <c r="D7" s="1"/>
      <c r="E7" s="1"/>
      <c r="F7" s="1"/>
      <c r="G7" s="1"/>
      <c r="H7" s="1"/>
      <c r="I7" s="1"/>
      <c r="J7" s="1"/>
      <c r="K7" s="1"/>
      <c r="L7" s="1"/>
      <c r="M7" s="2"/>
      <c r="N7" s="2"/>
      <c r="O7" s="3" t="s">
        <v>5</v>
      </c>
      <c r="P7" s="2"/>
      <c r="Q7" s="2"/>
      <c r="R7" s="2"/>
      <c r="S7" s="2"/>
    </row>
    <row r="8" spans="1:19" ht="15.75">
      <c r="A8" s="1"/>
      <c r="B8" s="1"/>
      <c r="C8" s="1"/>
      <c r="D8" s="1"/>
      <c r="E8" s="1"/>
      <c r="F8" s="1"/>
      <c r="G8" s="1"/>
      <c r="H8" s="1"/>
      <c r="I8" s="1"/>
      <c r="J8" s="1"/>
      <c r="K8" s="1"/>
      <c r="L8" s="1"/>
      <c r="M8" s="2"/>
      <c r="N8" s="2"/>
      <c r="O8" s="3" t="s">
        <v>6</v>
      </c>
      <c r="P8" s="2"/>
      <c r="Q8" s="2"/>
      <c r="R8" s="2"/>
      <c r="S8" s="2"/>
    </row>
    <row r="9" spans="1:19" ht="15.75">
      <c r="A9" s="1"/>
      <c r="B9" s="1"/>
      <c r="C9" s="1"/>
      <c r="D9" s="1"/>
      <c r="E9" s="1"/>
      <c r="F9" s="1"/>
      <c r="G9" s="1"/>
      <c r="H9" s="1"/>
      <c r="I9" s="1"/>
      <c r="J9" s="1"/>
      <c r="K9" s="1"/>
      <c r="L9" s="1"/>
      <c r="M9" s="2"/>
      <c r="N9" s="2"/>
      <c r="O9" s="3" t="s">
        <v>7</v>
      </c>
      <c r="P9" s="2"/>
      <c r="Q9" s="2"/>
      <c r="R9" s="2"/>
      <c r="S9" s="2"/>
    </row>
    <row r="10" spans="1:19" ht="15.75">
      <c r="A10" s="1"/>
      <c r="B10" s="1"/>
      <c r="C10" s="1"/>
      <c r="D10" s="1"/>
      <c r="E10" s="1"/>
      <c r="F10" s="1"/>
      <c r="G10" s="1"/>
      <c r="H10" s="1"/>
      <c r="I10" s="1"/>
      <c r="J10" s="1"/>
      <c r="K10" s="1"/>
      <c r="L10" s="1"/>
      <c r="M10" s="2"/>
      <c r="N10" s="2"/>
      <c r="O10" s="3" t="s">
        <v>8</v>
      </c>
      <c r="P10" s="2"/>
      <c r="Q10" s="2"/>
      <c r="R10" s="2"/>
      <c r="S10" s="2"/>
    </row>
    <row r="11" spans="1:19" ht="15.75">
      <c r="A11" s="1"/>
      <c r="B11" s="1"/>
      <c r="C11" s="1"/>
      <c r="D11" s="1"/>
      <c r="E11" s="1"/>
      <c r="F11" s="1"/>
      <c r="G11" s="1"/>
      <c r="H11" s="1"/>
      <c r="I11" s="1"/>
      <c r="J11" s="1"/>
      <c r="K11" s="1"/>
      <c r="L11" s="1"/>
      <c r="M11" s="2"/>
      <c r="N11" s="2"/>
      <c r="O11" s="3" t="s">
        <v>9</v>
      </c>
      <c r="P11" s="2"/>
      <c r="Q11" s="2"/>
      <c r="R11" s="2"/>
      <c r="S11" s="2"/>
    </row>
    <row r="12" spans="1:19" ht="15.75">
      <c r="A12" s="1"/>
      <c r="B12" s="1"/>
      <c r="D12" s="1"/>
      <c r="E12" s="1"/>
      <c r="F12" s="1"/>
      <c r="G12" s="1"/>
      <c r="H12" s="1"/>
      <c r="I12" s="1"/>
      <c r="J12" s="1"/>
      <c r="K12" s="1"/>
      <c r="L12" s="1"/>
      <c r="M12" s="2"/>
      <c r="N12" s="2"/>
      <c r="O12" s="3" t="s">
        <v>10</v>
      </c>
      <c r="P12" s="2"/>
      <c r="Q12" s="2"/>
      <c r="R12" s="2"/>
      <c r="S12" s="2"/>
    </row>
    <row r="13" spans="1:19" ht="15.75">
      <c r="A13" s="1"/>
      <c r="B13" s="1"/>
      <c r="C13" s="1"/>
      <c r="D13" s="1"/>
      <c r="E13" s="1"/>
      <c r="F13" s="1"/>
      <c r="G13" s="1"/>
      <c r="H13" s="1"/>
      <c r="I13" s="1"/>
      <c r="J13" s="1"/>
      <c r="K13" s="1"/>
      <c r="L13" s="1"/>
      <c r="M13" s="2"/>
      <c r="N13" s="2"/>
      <c r="O13" s="3" t="s">
        <v>11</v>
      </c>
      <c r="P13" s="2"/>
      <c r="Q13" s="2"/>
      <c r="R13" s="2"/>
      <c r="S13" s="2"/>
    </row>
    <row r="14" spans="1:19" ht="15.75">
      <c r="A14" s="1"/>
      <c r="B14" s="1"/>
      <c r="C14" s="1"/>
      <c r="D14" s="1"/>
      <c r="E14" s="1"/>
      <c r="F14" s="1"/>
      <c r="G14" s="1"/>
      <c r="H14" s="1"/>
      <c r="I14" s="1"/>
      <c r="J14" s="1"/>
      <c r="K14" s="1"/>
      <c r="L14" s="1"/>
      <c r="M14" s="2"/>
      <c r="N14" s="2"/>
      <c r="O14" s="3" t="s">
        <v>12</v>
      </c>
      <c r="P14" s="2"/>
      <c r="Q14" s="2"/>
      <c r="R14" s="2"/>
      <c r="S14" s="2"/>
    </row>
    <row r="15" spans="1:19" ht="15.75">
      <c r="A15" s="1"/>
      <c r="B15" s="1"/>
      <c r="C15" s="1"/>
      <c r="D15" s="1"/>
      <c r="E15" s="1"/>
      <c r="F15" s="1"/>
      <c r="G15" s="1"/>
      <c r="H15" s="1"/>
      <c r="I15" s="1"/>
      <c r="J15" s="1"/>
      <c r="K15" s="1"/>
      <c r="L15" s="1"/>
      <c r="M15" s="2"/>
      <c r="N15" s="2"/>
      <c r="O15" s="3" t="s">
        <v>13</v>
      </c>
      <c r="P15" s="11"/>
      <c r="Q15" s="2"/>
      <c r="R15" s="2"/>
      <c r="S15" s="2"/>
    </row>
    <row r="16" spans="1:19">
      <c r="A16" s="1"/>
      <c r="B16" s="1"/>
      <c r="C16" s="1"/>
      <c r="D16" s="1"/>
      <c r="E16" s="1"/>
      <c r="F16" s="1"/>
      <c r="G16" s="1"/>
      <c r="H16" s="1"/>
      <c r="I16" s="1"/>
      <c r="J16" s="1"/>
      <c r="K16" s="1"/>
      <c r="L16" s="1"/>
      <c r="M16" s="2"/>
      <c r="N16" s="2"/>
      <c r="O16" s="2"/>
      <c r="P16" s="2"/>
      <c r="Q16" s="2"/>
      <c r="R16" s="2"/>
      <c r="S16" s="2"/>
    </row>
    <row r="17" spans="1:19">
      <c r="A17" s="1"/>
      <c r="B17" s="1"/>
      <c r="C17" s="1"/>
      <c r="D17" s="1"/>
      <c r="E17" s="1"/>
      <c r="F17" s="1"/>
      <c r="G17" s="1"/>
      <c r="H17" s="1"/>
      <c r="I17" s="1"/>
      <c r="J17" s="1"/>
      <c r="K17" s="1"/>
      <c r="L17" s="1"/>
      <c r="M17" s="2"/>
      <c r="N17" s="2"/>
      <c r="O17" s="2"/>
      <c r="P17" s="2"/>
      <c r="Q17" s="2"/>
      <c r="R17" s="2"/>
      <c r="S17" s="2"/>
    </row>
    <row r="18" spans="1:19">
      <c r="A18" s="1"/>
      <c r="B18" s="1"/>
      <c r="C18" s="1"/>
      <c r="D18" s="1"/>
      <c r="E18" s="1"/>
      <c r="F18" s="1"/>
      <c r="G18" s="1"/>
      <c r="H18" s="1"/>
      <c r="I18" s="1"/>
      <c r="J18" s="1"/>
      <c r="K18" s="1"/>
      <c r="L18" s="1"/>
      <c r="M18" s="2"/>
      <c r="N18" s="2"/>
      <c r="O18" s="2"/>
      <c r="P18" s="2"/>
      <c r="Q18" s="2"/>
      <c r="R18" s="2"/>
      <c r="S18" s="2"/>
    </row>
    <row r="19" spans="1:19">
      <c r="A19" s="1"/>
      <c r="B19" s="1"/>
      <c r="C19" s="1"/>
      <c r="D19" s="1"/>
      <c r="E19" s="1"/>
      <c r="F19" s="1"/>
      <c r="G19" s="1"/>
      <c r="H19" s="1"/>
      <c r="I19" s="1"/>
      <c r="J19" s="1"/>
      <c r="K19" s="1"/>
      <c r="L19" s="1"/>
      <c r="M19" s="2"/>
      <c r="N19" s="2"/>
      <c r="O19" s="2"/>
      <c r="P19" s="2"/>
      <c r="Q19" s="2"/>
      <c r="R19" s="2"/>
      <c r="S19" s="2"/>
    </row>
    <row r="20" spans="1:19">
      <c r="A20" s="1"/>
      <c r="B20" s="1"/>
      <c r="C20" s="1"/>
      <c r="D20" s="1"/>
      <c r="E20" s="1"/>
      <c r="F20" s="1"/>
      <c r="G20" s="1"/>
      <c r="H20" s="1"/>
      <c r="I20" s="1"/>
      <c r="J20" s="1"/>
      <c r="K20" s="1"/>
      <c r="L20" s="1"/>
      <c r="M20" s="2"/>
      <c r="N20" s="2"/>
      <c r="O20" s="2"/>
      <c r="P20" s="2"/>
      <c r="Q20" s="2"/>
      <c r="R20" s="2"/>
      <c r="S20" s="2"/>
    </row>
    <row r="21" spans="1:19">
      <c r="A21" s="1"/>
      <c r="B21" s="1"/>
      <c r="C21" s="1"/>
      <c r="D21" s="1"/>
      <c r="E21" s="1"/>
      <c r="F21" s="1"/>
      <c r="G21" s="1"/>
      <c r="H21" s="1"/>
      <c r="I21" s="1"/>
      <c r="J21" s="1"/>
      <c r="K21" s="1"/>
      <c r="L21" s="1"/>
      <c r="M21" s="2"/>
      <c r="N21" s="2"/>
      <c r="O21" s="2"/>
      <c r="P21" s="2"/>
      <c r="Q21" s="2"/>
      <c r="R21" s="2"/>
      <c r="S21" s="2"/>
    </row>
    <row r="22" spans="1:19">
      <c r="A22" s="1"/>
      <c r="B22" s="1"/>
      <c r="C22" s="1"/>
      <c r="D22" s="1"/>
      <c r="E22" s="1"/>
      <c r="F22" s="1"/>
      <c r="G22" s="1"/>
      <c r="H22" s="1"/>
      <c r="I22" s="1"/>
      <c r="J22" s="1"/>
      <c r="K22" s="1"/>
      <c r="L22" s="1"/>
      <c r="M22" s="2"/>
      <c r="N22" s="2"/>
      <c r="O22" s="2"/>
      <c r="P22" s="2"/>
      <c r="Q22" s="2"/>
      <c r="R22" s="2"/>
      <c r="S22" s="2"/>
    </row>
    <row r="23" spans="1:19">
      <c r="A23" s="1"/>
      <c r="B23" s="1"/>
      <c r="C23" s="1"/>
      <c r="D23" s="1"/>
      <c r="E23" s="1"/>
      <c r="F23" s="1"/>
      <c r="G23" s="1"/>
      <c r="H23" s="1"/>
      <c r="I23" s="1"/>
      <c r="J23" s="1"/>
      <c r="K23" s="1"/>
      <c r="L23" s="1"/>
      <c r="M23" s="2"/>
      <c r="N23" s="2"/>
      <c r="O23" s="2"/>
      <c r="P23" s="2"/>
      <c r="Q23" s="2"/>
      <c r="R23" s="2"/>
      <c r="S23" s="2"/>
    </row>
    <row r="24" spans="1:19">
      <c r="A24" s="1"/>
      <c r="B24" s="1"/>
      <c r="C24" s="1"/>
      <c r="D24" s="1"/>
      <c r="E24" s="1"/>
      <c r="F24" s="1"/>
      <c r="G24" s="1"/>
      <c r="H24" s="1"/>
      <c r="I24" s="1"/>
      <c r="J24" s="1"/>
      <c r="K24" s="1"/>
      <c r="L24" s="1"/>
      <c r="M24" s="2"/>
      <c r="N24" s="2"/>
      <c r="O24" s="2"/>
      <c r="P24" s="2"/>
      <c r="Q24" s="2"/>
      <c r="R24" s="2"/>
      <c r="S24" s="2"/>
    </row>
    <row r="25" spans="1:19">
      <c r="A25" s="1"/>
      <c r="B25" s="1"/>
      <c r="C25" s="1"/>
      <c r="D25" s="1"/>
      <c r="E25" s="1"/>
      <c r="F25" s="1"/>
      <c r="G25" s="1"/>
      <c r="H25" s="1"/>
      <c r="I25" s="1"/>
      <c r="J25" s="1"/>
      <c r="K25" s="1"/>
      <c r="L25" s="1"/>
      <c r="M25" s="2"/>
      <c r="N25" s="2"/>
      <c r="O25" s="2"/>
      <c r="P25" s="2"/>
      <c r="Q25" s="2"/>
      <c r="R25" s="2"/>
      <c r="S25" s="2"/>
    </row>
    <row r="26" spans="1:19">
      <c r="A26" s="1"/>
      <c r="B26" s="1"/>
      <c r="C26" s="1"/>
      <c r="D26" s="1"/>
      <c r="E26" s="1"/>
      <c r="F26" s="1"/>
      <c r="G26" s="1"/>
      <c r="H26" s="1"/>
      <c r="I26" s="1"/>
      <c r="J26" s="1"/>
      <c r="K26" s="1"/>
      <c r="L26" s="1"/>
      <c r="M26" s="2"/>
      <c r="N26" s="2"/>
      <c r="O26" s="2"/>
      <c r="P26" s="2"/>
      <c r="Q26" s="2"/>
      <c r="R26" s="2"/>
      <c r="S26" s="2"/>
    </row>
    <row r="27" spans="1:19">
      <c r="A27" s="1"/>
      <c r="B27" s="1"/>
      <c r="C27" s="1"/>
      <c r="D27" s="1"/>
      <c r="E27" s="1"/>
      <c r="F27" s="1"/>
      <c r="G27" s="1"/>
      <c r="H27" s="1"/>
      <c r="I27" s="1"/>
      <c r="J27" s="1"/>
      <c r="K27" s="1"/>
      <c r="L27" s="1"/>
      <c r="M27" s="2"/>
      <c r="N27" s="2"/>
      <c r="O27" s="2"/>
      <c r="P27" s="2"/>
      <c r="Q27" s="2"/>
      <c r="R27" s="2"/>
      <c r="S27" s="2"/>
    </row>
    <row r="34" ht="17.45" customHeight="1"/>
  </sheetData>
  <hyperlinks>
    <hyperlink ref="O2" location="'Key figures Audi Group'!A1" display="Key figures Audi Group" xr:uid="{00000000-0004-0000-0000-000000000000}"/>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14" location="'Material Group companies'!A1" display="Material Group companies" xr:uid="{5A05C139-1E05-4CCE-8A11-0C888BF29CA9}"/>
    <hyperlink ref="O15" location="Glossary!A1" display="Glossary" xr:uid="{3AA58794-A82F-4111-B9CA-D13B3ACAA120}"/>
    <hyperlink ref="O13" location="'10-year overview'!A1" display="10-year overview" xr:uid="{6CFBF91D-A071-4B51-82A2-907911CDC589}"/>
    <hyperlink ref="O12" location="Workforce!A1" display="Workforce" xr:uid="{C8AE41A1-2468-46EE-B39E-7E543389A1E2}"/>
    <hyperlink ref="O10" location="'Comprehensive income statement'!A1" display="Comprehensive income statement" xr:uid="{A5499092-29F8-4A80-94DF-55413BBDAE2F}"/>
    <hyperlink ref="O11" location="'Statement of changes in equity'!A1" display="Statement of changes in equity" xr:uid="{6A3A884C-957C-44C0-ABC6-E8F256FD237D}"/>
  </hyperlinks>
  <pageMargins left="0.31496062992125984" right="0.11811023622047245" top="0.15748031496062992" bottom="0.15748031496062992" header="0.31496062992125984" footer="0.31496062992125984"/>
  <pageSetup scale="62" orientation="landscape"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B1845-8E57-4394-8062-33AAE8867E9F}">
  <sheetPr>
    <pageSetUpPr fitToPage="1"/>
  </sheetPr>
  <dimension ref="A1:I45"/>
  <sheetViews>
    <sheetView showGridLines="0" zoomScale="75" zoomScaleNormal="75" workbookViewId="0">
      <selection sqref="A1:G44"/>
    </sheetView>
  </sheetViews>
  <sheetFormatPr defaultColWidth="11.5703125" defaultRowHeight="15"/>
  <cols>
    <col min="1" max="1" width="60.7109375" customWidth="1"/>
    <col min="2" max="2" width="1.7109375" customWidth="1"/>
    <col min="3" max="3" width="15.7109375" customWidth="1"/>
    <col min="4" max="4" width="1.7109375" customWidth="1"/>
    <col min="5" max="5" width="15.7109375" customWidth="1"/>
    <col min="6" max="6" width="1.7109375" customWidth="1"/>
    <col min="7" max="7" width="12.7109375" customWidth="1"/>
  </cols>
  <sheetData>
    <row r="1" spans="1:9">
      <c r="A1" s="45" t="s">
        <v>268</v>
      </c>
      <c r="B1" s="24"/>
      <c r="C1" s="24"/>
      <c r="D1" s="24"/>
      <c r="E1" s="24"/>
      <c r="F1" s="24"/>
      <c r="G1" s="25"/>
    </row>
    <row r="2" spans="1:9">
      <c r="A2" s="25"/>
      <c r="B2" s="25"/>
      <c r="C2" s="25"/>
      <c r="D2" s="25"/>
      <c r="E2" s="25"/>
      <c r="F2" s="25"/>
      <c r="G2" s="25"/>
    </row>
    <row r="3" spans="1:9" ht="15.75" thickBot="1">
      <c r="A3" s="266" t="s">
        <v>28</v>
      </c>
      <c r="B3" s="25"/>
      <c r="C3" s="63" t="s">
        <v>23</v>
      </c>
      <c r="D3" s="315"/>
      <c r="E3" s="64" t="s">
        <v>24</v>
      </c>
      <c r="F3" s="315"/>
      <c r="G3" s="63" t="s">
        <v>22</v>
      </c>
    </row>
    <row r="4" spans="1:9">
      <c r="A4" s="25"/>
      <c r="B4" s="25"/>
      <c r="C4" s="25"/>
      <c r="D4" s="25"/>
      <c r="E4" s="25"/>
      <c r="F4" s="25"/>
      <c r="G4" s="25"/>
    </row>
    <row r="5" spans="1:9">
      <c r="A5" s="25"/>
      <c r="B5" s="25"/>
      <c r="C5" s="25"/>
      <c r="D5" s="25"/>
      <c r="E5" s="25"/>
      <c r="F5" s="25"/>
      <c r="G5" s="25"/>
    </row>
    <row r="6" spans="1:9" s="163" customFormat="1">
      <c r="A6" s="304" t="s">
        <v>192</v>
      </c>
      <c r="B6" s="24"/>
      <c r="C6" s="305">
        <v>7116</v>
      </c>
      <c r="D6" s="318"/>
      <c r="E6" s="306">
        <v>5649</v>
      </c>
      <c r="F6" s="323"/>
      <c r="G6" s="308">
        <f>(C6-E6)/E6*100</f>
        <v>25.969198088157196</v>
      </c>
      <c r="H6" s="298"/>
      <c r="I6" s="298"/>
    </row>
    <row r="7" spans="1:9">
      <c r="A7" s="25"/>
      <c r="B7" s="25"/>
      <c r="C7" s="262"/>
      <c r="D7" s="25"/>
      <c r="E7" s="262"/>
      <c r="F7" s="25"/>
      <c r="G7" s="302"/>
    </row>
    <row r="8" spans="1:9" ht="26.25">
      <c r="A8" s="65" t="s">
        <v>269</v>
      </c>
      <c r="B8" s="25"/>
      <c r="C8" s="326"/>
      <c r="D8" s="25"/>
      <c r="E8" s="326"/>
      <c r="F8" s="25"/>
      <c r="G8" s="325"/>
    </row>
    <row r="9" spans="1:9" ht="26.25">
      <c r="A9" s="86" t="s">
        <v>270</v>
      </c>
      <c r="B9" s="25"/>
      <c r="C9" s="271">
        <v>2762</v>
      </c>
      <c r="D9" s="317"/>
      <c r="E9" s="329">
        <v>1043</v>
      </c>
      <c r="F9" s="314"/>
      <c r="G9" s="293" t="s">
        <v>35</v>
      </c>
      <c r="H9" s="83"/>
      <c r="I9" s="83"/>
    </row>
    <row r="10" spans="1:9" ht="26.25">
      <c r="A10" s="267" t="s">
        <v>271</v>
      </c>
      <c r="B10" s="25"/>
      <c r="C10" s="268">
        <v>-868</v>
      </c>
      <c r="D10" s="317"/>
      <c r="E10" s="269">
        <v>-261</v>
      </c>
      <c r="F10" s="322"/>
      <c r="G10" s="292" t="s">
        <v>35</v>
      </c>
      <c r="H10" s="83"/>
      <c r="I10" s="83"/>
    </row>
    <row r="11" spans="1:9" ht="26.25">
      <c r="A11" s="267" t="s">
        <v>272</v>
      </c>
      <c r="B11" s="25"/>
      <c r="C11" s="268">
        <v>1894</v>
      </c>
      <c r="D11" s="317"/>
      <c r="E11" s="269">
        <v>782</v>
      </c>
      <c r="F11" s="322"/>
      <c r="G11" s="292">
        <f t="shared" ref="G11:G42" si="0">(C11-E11)/E11*100</f>
        <v>142.19948849104861</v>
      </c>
      <c r="H11" s="83"/>
      <c r="I11" s="83"/>
    </row>
    <row r="12" spans="1:9" ht="39">
      <c r="A12" s="267" t="s">
        <v>273</v>
      </c>
      <c r="B12" s="25"/>
      <c r="C12" s="268">
        <v>4</v>
      </c>
      <c r="D12" s="317"/>
      <c r="E12" s="269">
        <v>2</v>
      </c>
      <c r="F12" s="314"/>
      <c r="G12" s="293">
        <f t="shared" si="0"/>
        <v>100</v>
      </c>
      <c r="H12" s="83"/>
      <c r="I12" s="83"/>
    </row>
    <row r="13" spans="1:9" s="163" customFormat="1">
      <c r="A13" s="304" t="s">
        <v>274</v>
      </c>
      <c r="B13" s="24"/>
      <c r="C13" s="305">
        <v>1897</v>
      </c>
      <c r="D13" s="318"/>
      <c r="E13" s="306">
        <v>785</v>
      </c>
      <c r="F13" s="323"/>
      <c r="G13" s="308">
        <f t="shared" si="0"/>
        <v>141.656050955414</v>
      </c>
      <c r="H13" s="298"/>
      <c r="I13" s="298"/>
    </row>
    <row r="14" spans="1:9">
      <c r="A14" s="56"/>
      <c r="B14" s="25"/>
      <c r="C14" s="262"/>
      <c r="D14" s="25"/>
      <c r="E14" s="262"/>
      <c r="F14" s="25"/>
      <c r="G14" s="302"/>
    </row>
    <row r="15" spans="1:9">
      <c r="A15" s="65" t="s">
        <v>275</v>
      </c>
      <c r="B15" s="25"/>
      <c r="C15" s="326"/>
      <c r="D15" s="25"/>
      <c r="E15" s="326"/>
      <c r="F15" s="25"/>
      <c r="G15" s="325"/>
    </row>
    <row r="16" spans="1:9" ht="26.25">
      <c r="A16" s="267" t="s">
        <v>276</v>
      </c>
      <c r="B16" s="25"/>
      <c r="C16" s="330">
        <v>92</v>
      </c>
      <c r="D16" s="331"/>
      <c r="E16" s="332">
        <v>262</v>
      </c>
      <c r="F16" s="322"/>
      <c r="G16" s="292">
        <f t="shared" si="0"/>
        <v>-64.885496183206101</v>
      </c>
      <c r="H16" s="83"/>
      <c r="I16" s="83"/>
    </row>
    <row r="17" spans="1:9">
      <c r="A17" s="267" t="s">
        <v>277</v>
      </c>
      <c r="B17" s="25"/>
      <c r="C17" s="330" t="s">
        <v>55</v>
      </c>
      <c r="D17" s="331"/>
      <c r="E17" s="332" t="s">
        <v>180</v>
      </c>
      <c r="F17" s="322"/>
      <c r="G17" s="292"/>
      <c r="H17" s="83"/>
      <c r="I17" s="83"/>
    </row>
    <row r="18" spans="1:9">
      <c r="A18" s="267" t="s">
        <v>278</v>
      </c>
      <c r="B18" s="25"/>
      <c r="C18" s="330">
        <v>92</v>
      </c>
      <c r="D18" s="331"/>
      <c r="E18" s="332">
        <v>262</v>
      </c>
      <c r="F18" s="322"/>
      <c r="G18" s="292">
        <f t="shared" si="0"/>
        <v>-64.885496183206101</v>
      </c>
      <c r="H18" s="83"/>
      <c r="I18" s="83"/>
    </row>
    <row r="19" spans="1:9">
      <c r="A19" s="267" t="s">
        <v>279</v>
      </c>
      <c r="B19" s="25"/>
      <c r="C19" s="330" t="s">
        <v>55</v>
      </c>
      <c r="D19" s="331"/>
      <c r="E19" s="332" t="s">
        <v>180</v>
      </c>
      <c r="F19" s="322"/>
      <c r="G19" s="292"/>
      <c r="H19" s="83"/>
      <c r="I19" s="83"/>
    </row>
    <row r="20" spans="1:9">
      <c r="A20" s="267" t="s">
        <v>280</v>
      </c>
      <c r="B20" s="25"/>
      <c r="C20" s="330">
        <v>92</v>
      </c>
      <c r="D20" s="331"/>
      <c r="E20" s="332">
        <v>262</v>
      </c>
      <c r="F20" s="322"/>
      <c r="G20" s="292">
        <f t="shared" si="0"/>
        <v>-64.885496183206101</v>
      </c>
      <c r="H20" s="83"/>
      <c r="I20" s="83"/>
    </row>
    <row r="21" spans="1:9">
      <c r="A21" s="56"/>
      <c r="B21" s="25"/>
      <c r="C21" s="262"/>
      <c r="D21" s="25"/>
      <c r="E21" s="262"/>
      <c r="F21" s="25"/>
      <c r="G21" s="302"/>
    </row>
    <row r="22" spans="1:9">
      <c r="A22" s="65" t="s">
        <v>281</v>
      </c>
      <c r="B22" s="25"/>
      <c r="C22" s="326"/>
      <c r="D22" s="25"/>
      <c r="E22" s="326"/>
      <c r="F22" s="25"/>
      <c r="G22" s="325"/>
    </row>
    <row r="23" spans="1:9" ht="26.25">
      <c r="A23" s="267" t="s">
        <v>282</v>
      </c>
      <c r="B23" s="25"/>
      <c r="C23" s="330">
        <v>463</v>
      </c>
      <c r="D23" s="331"/>
      <c r="E23" s="332">
        <v>-1210</v>
      </c>
      <c r="F23" s="322"/>
      <c r="G23" s="292">
        <f t="shared" si="0"/>
        <v>-138.26446280991735</v>
      </c>
      <c r="H23" s="83"/>
      <c r="I23" s="83"/>
    </row>
    <row r="24" spans="1:9">
      <c r="A24" s="267" t="s">
        <v>283</v>
      </c>
      <c r="B24" s="25"/>
      <c r="C24" s="330">
        <v>445</v>
      </c>
      <c r="D24" s="331"/>
      <c r="E24" s="332">
        <v>-246</v>
      </c>
      <c r="F24" s="322"/>
      <c r="G24" s="292" t="s">
        <v>35</v>
      </c>
      <c r="H24" s="83"/>
      <c r="I24" s="83"/>
    </row>
    <row r="25" spans="1:9">
      <c r="A25" s="267" t="s">
        <v>284</v>
      </c>
      <c r="B25" s="25"/>
      <c r="C25" s="330">
        <v>908</v>
      </c>
      <c r="D25" s="331"/>
      <c r="E25" s="332">
        <v>-1456</v>
      </c>
      <c r="F25" s="322"/>
      <c r="G25" s="292" t="s">
        <v>35</v>
      </c>
      <c r="H25" s="83"/>
      <c r="I25" s="83"/>
    </row>
    <row r="26" spans="1:9">
      <c r="A26" s="267" t="s">
        <v>285</v>
      </c>
      <c r="B26" s="25"/>
      <c r="C26" s="330">
        <v>-270</v>
      </c>
      <c r="D26" s="331"/>
      <c r="E26" s="332">
        <v>437</v>
      </c>
      <c r="F26" s="322"/>
      <c r="G26" s="292" t="s">
        <v>35</v>
      </c>
      <c r="H26" s="83"/>
      <c r="I26" s="83"/>
    </row>
    <row r="27" spans="1:9">
      <c r="A27" s="267" t="s">
        <v>286</v>
      </c>
      <c r="B27" s="25"/>
      <c r="C27" s="330">
        <v>637</v>
      </c>
      <c r="D27" s="331"/>
      <c r="E27" s="332">
        <v>-1019</v>
      </c>
      <c r="F27" s="322"/>
      <c r="G27" s="292" t="s">
        <v>35</v>
      </c>
      <c r="H27" s="83"/>
      <c r="I27" s="83"/>
    </row>
    <row r="28" spans="1:9">
      <c r="A28" s="56"/>
      <c r="B28" s="25"/>
      <c r="C28" s="262"/>
      <c r="D28" s="25"/>
      <c r="E28" s="262"/>
      <c r="F28" s="25"/>
      <c r="G28" s="302"/>
    </row>
    <row r="29" spans="1:9" ht="26.25">
      <c r="A29" s="267" t="s">
        <v>287</v>
      </c>
      <c r="B29" s="25"/>
      <c r="C29" s="330">
        <v>-916</v>
      </c>
      <c r="D29" s="331"/>
      <c r="E29" s="332">
        <v>-149</v>
      </c>
      <c r="F29" s="322"/>
      <c r="G29" s="292" t="s">
        <v>35</v>
      </c>
      <c r="H29" s="83"/>
      <c r="I29" s="83"/>
    </row>
    <row r="30" spans="1:9">
      <c r="A30" s="267" t="s">
        <v>288</v>
      </c>
      <c r="B30" s="25"/>
      <c r="C30" s="330">
        <v>296</v>
      </c>
      <c r="D30" s="331"/>
      <c r="E30" s="332">
        <v>411</v>
      </c>
      <c r="F30" s="322"/>
      <c r="G30" s="292">
        <f t="shared" si="0"/>
        <v>-27.980535279805352</v>
      </c>
      <c r="H30" s="83"/>
      <c r="I30" s="83"/>
    </row>
    <row r="31" spans="1:9">
      <c r="A31" s="267" t="s">
        <v>289</v>
      </c>
      <c r="B31" s="25"/>
      <c r="C31" s="330">
        <v>-620</v>
      </c>
      <c r="D31" s="331"/>
      <c r="E31" s="332">
        <v>262</v>
      </c>
      <c r="F31" s="322"/>
      <c r="G31" s="292" t="s">
        <v>35</v>
      </c>
      <c r="H31" s="83"/>
      <c r="I31" s="83"/>
    </row>
    <row r="32" spans="1:9">
      <c r="A32" s="267" t="s">
        <v>290</v>
      </c>
      <c r="B32" s="25"/>
      <c r="C32" s="330">
        <v>185</v>
      </c>
      <c r="D32" s="331"/>
      <c r="E32" s="332">
        <v>-79</v>
      </c>
      <c r="F32" s="322"/>
      <c r="G32" s="292" t="s">
        <v>35</v>
      </c>
      <c r="H32" s="83"/>
      <c r="I32" s="83"/>
    </row>
    <row r="33" spans="1:9" s="163" customFormat="1">
      <c r="A33" s="304" t="s">
        <v>291</v>
      </c>
      <c r="B33" s="24"/>
      <c r="C33" s="305">
        <v>-435</v>
      </c>
      <c r="D33" s="318"/>
      <c r="E33" s="306">
        <v>184</v>
      </c>
      <c r="F33" s="323"/>
      <c r="G33" s="308" t="s">
        <v>35</v>
      </c>
      <c r="H33" s="298"/>
      <c r="I33" s="298"/>
    </row>
    <row r="34" spans="1:9">
      <c r="A34" s="56"/>
      <c r="B34" s="25"/>
      <c r="C34" s="262"/>
      <c r="D34" s="25"/>
      <c r="E34" s="262"/>
      <c r="F34" s="25"/>
      <c r="G34" s="302"/>
    </row>
    <row r="35" spans="1:9" ht="39">
      <c r="A35" s="267" t="s">
        <v>292</v>
      </c>
      <c r="B35" s="25"/>
      <c r="C35" s="330">
        <v>-18</v>
      </c>
      <c r="D35" s="331"/>
      <c r="E35" s="332">
        <v>91</v>
      </c>
      <c r="F35" s="322"/>
      <c r="G35" s="292">
        <f t="shared" si="0"/>
        <v>-119.78021978021978</v>
      </c>
      <c r="H35" s="83"/>
      <c r="I35" s="83"/>
    </row>
    <row r="36" spans="1:9" s="163" customFormat="1">
      <c r="A36" s="304" t="s">
        <v>293</v>
      </c>
      <c r="B36" s="24"/>
      <c r="C36" s="305">
        <v>276</v>
      </c>
      <c r="D36" s="318"/>
      <c r="E36" s="306">
        <v>-482</v>
      </c>
      <c r="F36" s="323"/>
      <c r="G36" s="308" t="s">
        <v>35</v>
      </c>
      <c r="H36" s="298"/>
      <c r="I36" s="298"/>
    </row>
    <row r="37" spans="1:9">
      <c r="A37" s="56"/>
      <c r="B37" s="25"/>
      <c r="C37" s="262"/>
      <c r="D37" s="25"/>
      <c r="E37" s="262"/>
      <c r="F37" s="25"/>
      <c r="G37" s="302"/>
    </row>
    <row r="38" spans="1:9">
      <c r="A38" s="267" t="s">
        <v>294</v>
      </c>
      <c r="B38" s="25"/>
      <c r="C38" s="330">
        <v>3127</v>
      </c>
      <c r="D38" s="331"/>
      <c r="E38" s="332">
        <v>205</v>
      </c>
      <c r="F38" s="322"/>
      <c r="G38" s="292" t="s">
        <v>35</v>
      </c>
      <c r="H38" s="83"/>
      <c r="I38" s="83"/>
    </row>
    <row r="39" spans="1:9">
      <c r="A39" s="267" t="s">
        <v>295</v>
      </c>
      <c r="B39" s="25"/>
      <c r="C39" s="330">
        <v>-954</v>
      </c>
      <c r="D39" s="331"/>
      <c r="E39" s="332">
        <v>97</v>
      </c>
      <c r="F39" s="322"/>
      <c r="G39" s="292" t="s">
        <v>35</v>
      </c>
      <c r="H39" s="83"/>
      <c r="I39" s="83"/>
    </row>
    <row r="40" spans="1:9" s="163" customFormat="1">
      <c r="A40" s="304" t="s">
        <v>296</v>
      </c>
      <c r="B40" s="24"/>
      <c r="C40" s="305">
        <v>2174</v>
      </c>
      <c r="D40" s="318"/>
      <c r="E40" s="306">
        <v>302</v>
      </c>
      <c r="F40" s="323"/>
      <c r="G40" s="308" t="s">
        <v>35</v>
      </c>
      <c r="H40" s="298"/>
      <c r="I40" s="298"/>
    </row>
    <row r="41" spans="1:9">
      <c r="C41" s="327"/>
      <c r="E41" s="327"/>
      <c r="G41" s="302"/>
    </row>
    <row r="42" spans="1:9" s="163" customFormat="1">
      <c r="A42" s="304" t="s">
        <v>297</v>
      </c>
      <c r="B42" s="24"/>
      <c r="C42" s="305">
        <v>9289</v>
      </c>
      <c r="D42" s="318"/>
      <c r="E42" s="306">
        <v>5951</v>
      </c>
      <c r="F42" s="323"/>
      <c r="G42" s="308">
        <f t="shared" si="0"/>
        <v>56.091413207864228</v>
      </c>
      <c r="H42" s="298"/>
      <c r="I42" s="298"/>
    </row>
    <row r="43" spans="1:9">
      <c r="G43" s="312"/>
    </row>
    <row r="44" spans="1:9" ht="28.5" customHeight="1">
      <c r="A44" s="202" t="s">
        <v>298</v>
      </c>
      <c r="G44" s="312"/>
    </row>
    <row r="45" spans="1:9">
      <c r="A45" s="328"/>
      <c r="G45" s="312"/>
    </row>
  </sheetData>
  <pageMargins left="0.70866141732283472" right="0.70866141732283472" top="0.39370078740157483" bottom="0.19685039370078741" header="0.31496062992125984" footer="0.31496062992125984"/>
  <pageSetup paperSize="9" scale="79"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C89E9-6CC9-487C-B582-13C2E312543E}">
  <sheetPr>
    <pageSetUpPr fitToPage="1"/>
  </sheetPr>
  <dimension ref="A1:U29"/>
  <sheetViews>
    <sheetView showGridLines="0" zoomScale="75" zoomScaleNormal="75" workbookViewId="0">
      <selection activeCell="O39" sqref="O39"/>
    </sheetView>
  </sheetViews>
  <sheetFormatPr defaultColWidth="11.5703125" defaultRowHeight="15"/>
  <cols>
    <col min="1" max="1" width="60.7109375" customWidth="1"/>
    <col min="2" max="2" width="1.7109375" customWidth="1"/>
    <col min="3" max="3" width="20.7109375" customWidth="1"/>
    <col min="4" max="4" width="1.7109375" customWidth="1"/>
    <col min="5" max="5" width="20.7109375" customWidth="1"/>
    <col min="6" max="6" width="1.7109375" customWidth="1"/>
    <col min="7" max="7" width="20.7109375" customWidth="1"/>
    <col min="8" max="8" width="1.7109375" customWidth="1"/>
    <col min="9" max="9" width="20.7109375" customWidth="1"/>
    <col min="10" max="10" width="1.7109375" customWidth="1"/>
    <col min="11" max="11" width="20.7109375" customWidth="1"/>
    <col min="12" max="12" width="3.140625" customWidth="1"/>
    <col min="13" max="13" width="20.7109375" customWidth="1"/>
    <col min="14" max="14" width="1.7109375" customWidth="1"/>
    <col min="15" max="15" width="20.7109375" customWidth="1"/>
    <col min="16" max="16" width="1.7109375" customWidth="1"/>
    <col min="17" max="17" width="20.7109375" customWidth="1"/>
    <col min="18" max="18" width="1.7109375" customWidth="1"/>
    <col min="19" max="19" width="20.7109375" customWidth="1"/>
    <col min="20" max="20" width="1.7109375" customWidth="1"/>
    <col min="21" max="21" width="20.7109375" customWidth="1"/>
    <col min="25" max="25" width="58.85546875" customWidth="1"/>
  </cols>
  <sheetData>
    <row r="1" spans="1:21">
      <c r="A1" s="45" t="s">
        <v>299</v>
      </c>
      <c r="B1" s="24"/>
      <c r="C1" s="24"/>
      <c r="D1" s="24"/>
      <c r="E1" s="24"/>
      <c r="F1" s="24"/>
      <c r="G1" s="24"/>
    </row>
    <row r="2" spans="1:21">
      <c r="A2" s="25"/>
      <c r="B2" s="25"/>
      <c r="C2" s="25"/>
      <c r="D2" s="25"/>
      <c r="E2" s="25"/>
      <c r="F2" s="25"/>
      <c r="G2" s="25"/>
      <c r="I2" s="24"/>
      <c r="J2" s="24"/>
      <c r="K2" s="24"/>
      <c r="L2" s="24"/>
      <c r="M2" s="24"/>
    </row>
    <row r="3" spans="1:21">
      <c r="A3" s="25"/>
      <c r="B3" s="25"/>
      <c r="C3" s="25"/>
      <c r="D3" s="25"/>
      <c r="E3" s="25"/>
      <c r="F3" s="25"/>
      <c r="G3" s="25"/>
      <c r="I3" s="24"/>
      <c r="J3" s="24"/>
      <c r="K3" s="24"/>
      <c r="L3" s="24"/>
      <c r="M3" s="24"/>
    </row>
    <row r="4" spans="1:21" ht="15.75" thickBot="1">
      <c r="A4" s="266" t="s">
        <v>28</v>
      </c>
      <c r="B4" s="25"/>
      <c r="C4" s="63" t="s">
        <v>219</v>
      </c>
      <c r="D4" s="26"/>
      <c r="E4" s="63" t="s">
        <v>220</v>
      </c>
      <c r="F4" s="26"/>
      <c r="G4" s="63" t="s">
        <v>221</v>
      </c>
      <c r="I4" s="428" t="s">
        <v>300</v>
      </c>
      <c r="J4" s="428"/>
      <c r="K4" s="428"/>
      <c r="L4" s="428"/>
      <c r="M4" s="428"/>
      <c r="N4" s="428"/>
      <c r="O4" s="428"/>
      <c r="Q4" s="428" t="s">
        <v>218</v>
      </c>
      <c r="R4" s="428"/>
      <c r="S4" s="428"/>
      <c r="T4" s="428"/>
      <c r="U4" s="428"/>
    </row>
    <row r="6" spans="1:21" ht="38.25">
      <c r="G6" s="335" t="s">
        <v>301</v>
      </c>
      <c r="H6" s="336"/>
      <c r="I6" s="335" t="s">
        <v>302</v>
      </c>
      <c r="J6" s="336"/>
      <c r="K6" s="429" t="s">
        <v>281</v>
      </c>
      <c r="L6" s="429"/>
      <c r="M6" s="429"/>
      <c r="N6" s="336"/>
      <c r="O6" s="335" t="s">
        <v>303</v>
      </c>
      <c r="P6" s="336"/>
      <c r="Q6" s="335" t="s">
        <v>304</v>
      </c>
      <c r="R6" s="336"/>
      <c r="S6" s="335" t="s">
        <v>222</v>
      </c>
      <c r="T6" s="336"/>
      <c r="U6" s="335" t="s">
        <v>305</v>
      </c>
    </row>
    <row r="8" spans="1:21" ht="26.25">
      <c r="K8" s="337" t="s">
        <v>306</v>
      </c>
      <c r="L8" s="47"/>
      <c r="M8" s="337" t="s">
        <v>307</v>
      </c>
    </row>
    <row r="10" spans="1:21" ht="16.5">
      <c r="A10" s="255" t="s">
        <v>308</v>
      </c>
      <c r="B10" s="163"/>
      <c r="C10" s="12">
        <v>110</v>
      </c>
      <c r="D10" s="13"/>
      <c r="E10" s="12">
        <v>12175</v>
      </c>
      <c r="F10" s="13"/>
      <c r="G10" s="12">
        <v>10900</v>
      </c>
      <c r="H10" s="13"/>
      <c r="I10" s="12" t="s">
        <v>309</v>
      </c>
      <c r="J10" s="13"/>
      <c r="K10" s="12">
        <v>801</v>
      </c>
      <c r="L10" s="13"/>
      <c r="M10" s="12" t="s">
        <v>310</v>
      </c>
      <c r="N10" s="13"/>
      <c r="O10" s="12" t="s">
        <v>311</v>
      </c>
      <c r="P10" s="13"/>
      <c r="Q10" s="12">
        <v>23509</v>
      </c>
      <c r="R10" s="13"/>
      <c r="S10" s="12">
        <v>745</v>
      </c>
      <c r="T10" s="13"/>
      <c r="U10" s="12">
        <v>24253</v>
      </c>
    </row>
    <row r="11" spans="1:21">
      <c r="A11" s="340" t="s">
        <v>192</v>
      </c>
      <c r="C11" s="341" t="s">
        <v>180</v>
      </c>
      <c r="D11" s="333"/>
      <c r="E11" s="341" t="s">
        <v>180</v>
      </c>
      <c r="F11" s="333"/>
      <c r="G11" s="341">
        <v>5555</v>
      </c>
      <c r="H11" s="333"/>
      <c r="I11" s="341" t="s">
        <v>180</v>
      </c>
      <c r="J11" s="333"/>
      <c r="K11" s="341" t="s">
        <v>180</v>
      </c>
      <c r="L11" s="333"/>
      <c r="M11" s="341" t="s">
        <v>180</v>
      </c>
      <c r="N11" s="333"/>
      <c r="O11" s="341" t="s">
        <v>180</v>
      </c>
      <c r="P11" s="333"/>
      <c r="Q11" s="341">
        <v>5555</v>
      </c>
      <c r="R11" s="333"/>
      <c r="S11" s="341">
        <v>94</v>
      </c>
      <c r="T11" s="333"/>
      <c r="U11" s="341">
        <v>5649</v>
      </c>
    </row>
    <row r="12" spans="1:21">
      <c r="A12" s="277" t="s">
        <v>312</v>
      </c>
      <c r="C12" s="16" t="s">
        <v>180</v>
      </c>
      <c r="D12" s="333"/>
      <c r="E12" s="16" t="s">
        <v>180</v>
      </c>
      <c r="F12" s="333"/>
      <c r="G12" s="16">
        <v>782</v>
      </c>
      <c r="H12" s="333"/>
      <c r="I12" s="16">
        <v>174</v>
      </c>
      <c r="J12" s="333"/>
      <c r="K12" s="16" t="s">
        <v>313</v>
      </c>
      <c r="L12" s="333"/>
      <c r="M12" s="16">
        <v>184</v>
      </c>
      <c r="N12" s="333"/>
      <c r="O12" s="16">
        <v>93</v>
      </c>
      <c r="P12" s="333"/>
      <c r="Q12" s="16">
        <v>213</v>
      </c>
      <c r="R12" s="333"/>
      <c r="S12" s="16">
        <v>89</v>
      </c>
      <c r="T12" s="333"/>
      <c r="U12" s="16">
        <v>302</v>
      </c>
    </row>
    <row r="13" spans="1:21" ht="16.5">
      <c r="A13" s="255" t="s">
        <v>297</v>
      </c>
      <c r="B13" s="163"/>
      <c r="C13" s="12" t="s">
        <v>180</v>
      </c>
      <c r="D13" s="13"/>
      <c r="E13" s="12" t="s">
        <v>180</v>
      </c>
      <c r="F13" s="13"/>
      <c r="G13" s="12">
        <v>6337</v>
      </c>
      <c r="H13" s="13"/>
      <c r="I13" s="12">
        <v>174</v>
      </c>
      <c r="J13" s="13"/>
      <c r="K13" s="14" t="s">
        <v>313</v>
      </c>
      <c r="L13" s="13"/>
      <c r="M13" s="12">
        <v>184</v>
      </c>
      <c r="N13" s="13"/>
      <c r="O13" s="12">
        <v>93</v>
      </c>
      <c r="P13" s="13"/>
      <c r="Q13" s="12">
        <v>5768</v>
      </c>
      <c r="R13" s="13"/>
      <c r="S13" s="12">
        <v>183</v>
      </c>
      <c r="T13" s="13"/>
      <c r="U13" s="12">
        <v>5951</v>
      </c>
    </row>
    <row r="14" spans="1:21">
      <c r="A14" s="338" t="s">
        <v>314</v>
      </c>
      <c r="C14" s="339" t="s">
        <v>180</v>
      </c>
      <c r="D14" s="333"/>
      <c r="E14" s="339">
        <v>29</v>
      </c>
      <c r="F14" s="333"/>
      <c r="G14" s="339" t="s">
        <v>180</v>
      </c>
      <c r="H14" s="333"/>
      <c r="I14" s="339" t="s">
        <v>180</v>
      </c>
      <c r="J14" s="333"/>
      <c r="K14" s="339" t="s">
        <v>180</v>
      </c>
      <c r="L14" s="333"/>
      <c r="M14" s="339" t="s">
        <v>180</v>
      </c>
      <c r="N14" s="333"/>
      <c r="O14" s="339" t="s">
        <v>180</v>
      </c>
      <c r="P14" s="333"/>
      <c r="Q14" s="339">
        <v>29</v>
      </c>
      <c r="R14" s="333"/>
      <c r="S14" s="339">
        <v>191</v>
      </c>
      <c r="T14" s="333"/>
      <c r="U14" s="339">
        <v>220</v>
      </c>
    </row>
    <row r="15" spans="1:21">
      <c r="A15" s="338" t="s">
        <v>315</v>
      </c>
      <c r="C15" s="339" t="s">
        <v>180</v>
      </c>
      <c r="D15" s="333"/>
      <c r="E15" s="425" t="s">
        <v>180</v>
      </c>
      <c r="F15" s="425"/>
      <c r="G15" s="425">
        <v>-4025</v>
      </c>
      <c r="H15" s="426"/>
      <c r="I15" s="425" t="s">
        <v>180</v>
      </c>
      <c r="J15" s="426"/>
      <c r="K15" s="425" t="s">
        <v>180</v>
      </c>
      <c r="L15" s="426"/>
      <c r="M15" s="425" t="s">
        <v>180</v>
      </c>
      <c r="N15" s="426"/>
      <c r="O15" s="425" t="s">
        <v>180</v>
      </c>
      <c r="P15" s="426"/>
      <c r="Q15" s="425" t="s">
        <v>316</v>
      </c>
      <c r="R15" s="426"/>
      <c r="S15" s="425" t="s">
        <v>180</v>
      </c>
      <c r="T15" s="426"/>
      <c r="U15" s="425" t="s">
        <v>316</v>
      </c>
    </row>
    <row r="16" spans="1:21">
      <c r="A16" s="338" t="s">
        <v>317</v>
      </c>
      <c r="C16" s="339" t="s">
        <v>180</v>
      </c>
      <c r="D16" s="333"/>
      <c r="E16" s="425">
        <v>-164</v>
      </c>
      <c r="F16" s="425"/>
      <c r="G16" s="425">
        <v>-448</v>
      </c>
      <c r="H16" s="426"/>
      <c r="I16" s="425">
        <v>-8</v>
      </c>
      <c r="J16" s="426"/>
      <c r="K16" s="425" t="s">
        <v>180</v>
      </c>
      <c r="L16" s="426"/>
      <c r="M16" s="425" t="s">
        <v>180</v>
      </c>
      <c r="N16" s="426"/>
      <c r="O16" s="425">
        <v>15</v>
      </c>
      <c r="P16" s="426"/>
      <c r="Q16" s="425">
        <v>-605</v>
      </c>
      <c r="R16" s="426"/>
      <c r="S16" s="425">
        <v>218</v>
      </c>
      <c r="T16" s="426"/>
      <c r="U16" s="425">
        <v>-387</v>
      </c>
    </row>
    <row r="17" spans="1:21" ht="16.5">
      <c r="A17" s="255" t="s">
        <v>318</v>
      </c>
      <c r="B17" s="163"/>
      <c r="C17" s="12">
        <v>110</v>
      </c>
      <c r="D17" s="13"/>
      <c r="E17" s="12">
        <v>12039</v>
      </c>
      <c r="F17" s="13"/>
      <c r="G17" s="12">
        <v>12764</v>
      </c>
      <c r="H17" s="13"/>
      <c r="I17" s="12">
        <v>71</v>
      </c>
      <c r="J17" s="13"/>
      <c r="K17" s="12" t="s">
        <v>319</v>
      </c>
      <c r="L17" s="13"/>
      <c r="M17" s="12" t="s">
        <v>320</v>
      </c>
      <c r="N17" s="13"/>
      <c r="O17" s="12">
        <v>82</v>
      </c>
      <c r="P17" s="13"/>
      <c r="Q17" s="12">
        <v>24676</v>
      </c>
      <c r="R17" s="13"/>
      <c r="S17" s="12">
        <v>1336</v>
      </c>
      <c r="T17" s="13"/>
      <c r="U17" s="12">
        <v>26012</v>
      </c>
    </row>
    <row r="18" spans="1:21" ht="14.45" customHeight="1">
      <c r="A18" s="48"/>
      <c r="B18" s="163"/>
      <c r="C18" s="13"/>
      <c r="D18" s="13"/>
      <c r="E18" s="13"/>
      <c r="F18" s="13"/>
      <c r="G18" s="13"/>
      <c r="H18" s="13"/>
      <c r="I18" s="13"/>
      <c r="J18" s="13"/>
      <c r="K18" s="13"/>
      <c r="L18" s="13"/>
      <c r="M18" s="13"/>
      <c r="N18" s="13"/>
      <c r="O18" s="13"/>
      <c r="P18" s="13"/>
      <c r="Q18" s="13"/>
      <c r="R18" s="13"/>
      <c r="S18" s="13"/>
      <c r="T18" s="13"/>
      <c r="U18" s="13"/>
    </row>
    <row r="19" spans="1:21" ht="14.45" customHeight="1">
      <c r="C19" s="16"/>
      <c r="D19" s="16"/>
      <c r="E19" s="16"/>
      <c r="F19" s="16"/>
      <c r="G19" s="16"/>
      <c r="H19" s="16"/>
      <c r="I19" s="16"/>
      <c r="J19" s="16"/>
      <c r="K19" s="16"/>
      <c r="L19" s="16"/>
      <c r="M19" s="16"/>
      <c r="N19" s="16"/>
      <c r="O19" s="16"/>
      <c r="P19" s="16"/>
      <c r="Q19" s="16"/>
      <c r="R19" s="16"/>
      <c r="S19" s="16"/>
      <c r="T19" s="16"/>
      <c r="U19" s="16"/>
    </row>
    <row r="20" spans="1:21" ht="16.5">
      <c r="A20" s="255" t="s">
        <v>321</v>
      </c>
      <c r="B20" s="163"/>
      <c r="C20" s="15">
        <v>110</v>
      </c>
      <c r="D20" s="13"/>
      <c r="E20" s="15">
        <v>12039</v>
      </c>
      <c r="F20" s="13"/>
      <c r="G20" s="15">
        <v>12764</v>
      </c>
      <c r="H20" s="13"/>
      <c r="I20" s="15">
        <v>71</v>
      </c>
      <c r="J20" s="13"/>
      <c r="K20" s="15" t="s">
        <v>319</v>
      </c>
      <c r="L20" s="13"/>
      <c r="M20" s="15" t="s">
        <v>320</v>
      </c>
      <c r="N20" s="13"/>
      <c r="O20" s="15">
        <v>82</v>
      </c>
      <c r="P20" s="13"/>
      <c r="Q20" s="15">
        <v>24676</v>
      </c>
      <c r="R20" s="13"/>
      <c r="S20" s="15">
        <v>1336</v>
      </c>
      <c r="T20" s="13"/>
      <c r="U20" s="15">
        <v>26012</v>
      </c>
    </row>
    <row r="21" spans="1:21">
      <c r="A21" s="338" t="s">
        <v>192</v>
      </c>
      <c r="C21" s="339" t="s">
        <v>180</v>
      </c>
      <c r="D21" s="333"/>
      <c r="E21" s="339" t="s">
        <v>180</v>
      </c>
      <c r="F21" s="333"/>
      <c r="G21" s="339">
        <v>6316</v>
      </c>
      <c r="H21" s="333"/>
      <c r="I21" s="339" t="s">
        <v>180</v>
      </c>
      <c r="J21" s="333"/>
      <c r="K21" s="339" t="s">
        <v>180</v>
      </c>
      <c r="L21" s="333"/>
      <c r="M21" s="339" t="s">
        <v>180</v>
      </c>
      <c r="N21" s="333"/>
      <c r="O21" s="339" t="s">
        <v>180</v>
      </c>
      <c r="P21" s="333"/>
      <c r="Q21" s="339">
        <v>6316</v>
      </c>
      <c r="R21" s="333"/>
      <c r="S21" s="339">
        <v>799</v>
      </c>
      <c r="T21" s="333"/>
      <c r="U21" s="339">
        <v>7116</v>
      </c>
    </row>
    <row r="22" spans="1:21">
      <c r="A22" s="338" t="s">
        <v>312</v>
      </c>
      <c r="C22" s="339" t="s">
        <v>180</v>
      </c>
      <c r="D22" s="333"/>
      <c r="E22" s="339" t="s">
        <v>180</v>
      </c>
      <c r="F22" s="333"/>
      <c r="G22" s="339">
        <v>1898</v>
      </c>
      <c r="H22" s="333"/>
      <c r="I22" s="339">
        <v>93</v>
      </c>
      <c r="J22" s="333"/>
      <c r="K22" s="339">
        <v>607</v>
      </c>
      <c r="L22" s="333"/>
      <c r="M22" s="339" t="s">
        <v>322</v>
      </c>
      <c r="N22" s="333"/>
      <c r="O22" s="339" t="s">
        <v>323</v>
      </c>
      <c r="P22" s="333"/>
      <c r="Q22" s="339">
        <v>2163</v>
      </c>
      <c r="R22" s="333"/>
      <c r="S22" s="339">
        <v>11</v>
      </c>
      <c r="T22" s="333"/>
      <c r="U22" s="339">
        <v>2174</v>
      </c>
    </row>
    <row r="23" spans="1:21" ht="16.5">
      <c r="A23" s="255" t="s">
        <v>297</v>
      </c>
      <c r="B23" s="163"/>
      <c r="C23" s="12" t="s">
        <v>180</v>
      </c>
      <c r="D23" s="13"/>
      <c r="E23" s="12" t="s">
        <v>180</v>
      </c>
      <c r="F23" s="13"/>
      <c r="G23" s="12">
        <v>8214</v>
      </c>
      <c r="H23" s="13"/>
      <c r="I23" s="12">
        <v>93</v>
      </c>
      <c r="J23" s="13"/>
      <c r="K23" s="12">
        <v>607</v>
      </c>
      <c r="L23" s="13"/>
      <c r="M23" s="12" t="s">
        <v>322</v>
      </c>
      <c r="N23" s="13"/>
      <c r="O23" s="12" t="s">
        <v>323</v>
      </c>
      <c r="P23" s="13"/>
      <c r="Q23" s="12">
        <v>8479</v>
      </c>
      <c r="R23" s="13"/>
      <c r="S23" s="12">
        <v>810</v>
      </c>
      <c r="T23" s="13"/>
      <c r="U23" s="12">
        <v>9289</v>
      </c>
    </row>
    <row r="24" spans="1:21">
      <c r="A24" s="338" t="s">
        <v>314</v>
      </c>
      <c r="C24" s="339" t="s">
        <v>180</v>
      </c>
      <c r="D24" s="333"/>
      <c r="E24" s="339" t="s">
        <v>180</v>
      </c>
      <c r="F24" s="333"/>
      <c r="G24" s="339" t="s">
        <v>180</v>
      </c>
      <c r="H24" s="333"/>
      <c r="I24" s="339" t="s">
        <v>180</v>
      </c>
      <c r="J24" s="333"/>
      <c r="K24" s="339" t="s">
        <v>180</v>
      </c>
      <c r="L24" s="333"/>
      <c r="M24" s="339" t="s">
        <v>180</v>
      </c>
      <c r="N24" s="333"/>
      <c r="O24" s="339" t="s">
        <v>180</v>
      </c>
      <c r="P24" s="333"/>
      <c r="Q24" s="339" t="s">
        <v>180</v>
      </c>
      <c r="R24" s="333"/>
      <c r="S24" s="339">
        <v>116</v>
      </c>
      <c r="T24" s="333"/>
      <c r="U24" s="339">
        <v>116</v>
      </c>
    </row>
    <row r="25" spans="1:21">
      <c r="A25" s="338" t="s">
        <v>315</v>
      </c>
      <c r="C25" s="339" t="s">
        <v>180</v>
      </c>
      <c r="D25" s="333"/>
      <c r="E25" s="339" t="s">
        <v>180</v>
      </c>
      <c r="F25" s="333"/>
      <c r="G25" s="339" t="s">
        <v>324</v>
      </c>
      <c r="H25" s="333"/>
      <c r="I25" s="339" t="s">
        <v>180</v>
      </c>
      <c r="J25" s="333"/>
      <c r="K25" s="339" t="s">
        <v>180</v>
      </c>
      <c r="L25" s="333"/>
      <c r="M25" s="339" t="s">
        <v>180</v>
      </c>
      <c r="N25" s="333"/>
      <c r="O25" s="339" t="s">
        <v>180</v>
      </c>
      <c r="P25" s="333"/>
      <c r="Q25" s="339" t="s">
        <v>324</v>
      </c>
      <c r="R25" s="333"/>
      <c r="S25" s="339" t="s">
        <v>180</v>
      </c>
      <c r="T25" s="333"/>
      <c r="U25" s="339" t="s">
        <v>324</v>
      </c>
    </row>
    <row r="26" spans="1:21">
      <c r="A26" s="338" t="s">
        <v>317</v>
      </c>
      <c r="C26" s="342" t="s">
        <v>180</v>
      </c>
      <c r="D26" s="333"/>
      <c r="E26" s="339" t="s">
        <v>325</v>
      </c>
      <c r="F26" s="333"/>
      <c r="G26" s="339" t="s">
        <v>326</v>
      </c>
      <c r="H26" s="333"/>
      <c r="I26" s="339" t="s">
        <v>327</v>
      </c>
      <c r="J26" s="333"/>
      <c r="K26" s="339" t="s">
        <v>180</v>
      </c>
      <c r="L26" s="333"/>
      <c r="M26" s="339" t="s">
        <v>180</v>
      </c>
      <c r="N26" s="333"/>
      <c r="O26" s="339" t="s">
        <v>180</v>
      </c>
      <c r="P26" s="333"/>
      <c r="Q26" s="339" t="s">
        <v>328</v>
      </c>
      <c r="R26" s="333"/>
      <c r="S26" s="339" t="s">
        <v>329</v>
      </c>
      <c r="T26" s="333"/>
      <c r="U26" s="339" t="s">
        <v>330</v>
      </c>
    </row>
    <row r="27" spans="1:21" ht="16.5">
      <c r="A27" s="255" t="s">
        <v>331</v>
      </c>
      <c r="B27" s="163"/>
      <c r="C27" s="343">
        <v>110</v>
      </c>
      <c r="D27" s="13"/>
      <c r="E27" s="12">
        <v>11980</v>
      </c>
      <c r="F27" s="13"/>
      <c r="G27" s="12">
        <v>17411</v>
      </c>
      <c r="H27" s="13"/>
      <c r="I27" s="12">
        <v>162</v>
      </c>
      <c r="J27" s="13"/>
      <c r="K27" s="12">
        <v>388</v>
      </c>
      <c r="L27" s="13"/>
      <c r="M27" s="12" t="s">
        <v>332</v>
      </c>
      <c r="N27" s="13"/>
      <c r="O27" s="12">
        <v>67</v>
      </c>
      <c r="P27" s="13"/>
      <c r="Q27" s="12">
        <v>29528</v>
      </c>
      <c r="R27" s="13"/>
      <c r="S27" s="12">
        <v>2054</v>
      </c>
      <c r="T27" s="13"/>
      <c r="U27" s="12">
        <v>31582</v>
      </c>
    </row>
    <row r="28" spans="1:21">
      <c r="A28" s="334"/>
      <c r="B28" s="334"/>
      <c r="C28" s="334"/>
      <c r="D28" s="334"/>
      <c r="E28" s="334"/>
      <c r="F28" s="334"/>
      <c r="G28" s="334"/>
      <c r="H28" s="334"/>
      <c r="I28" s="334"/>
      <c r="J28" s="334"/>
      <c r="K28" s="334"/>
      <c r="L28" s="334"/>
      <c r="M28" s="334"/>
      <c r="N28" s="334"/>
      <c r="O28" s="334"/>
      <c r="P28" s="334"/>
      <c r="Q28" s="334"/>
      <c r="R28" s="334"/>
      <c r="S28" s="334"/>
      <c r="T28" s="334"/>
      <c r="U28" s="334"/>
    </row>
    <row r="29" spans="1:21">
      <c r="G29" s="44"/>
    </row>
  </sheetData>
  <mergeCells count="3">
    <mergeCell ref="I4:O4"/>
    <mergeCell ref="Q4:U4"/>
    <mergeCell ref="K6:M6"/>
  </mergeCells>
  <pageMargins left="0.31496062992125984" right="0.11811023622047245" top="0.78740157480314965" bottom="0.78740157480314965" header="0.31496062992125984" footer="0.31496062992125984"/>
  <pageSetup scale="47" orientation="landscape"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7"/>
  <sheetViews>
    <sheetView showGridLines="0" zoomScale="75" zoomScaleNormal="75" zoomScaleSheetLayoutView="100" workbookViewId="0">
      <selection activeCell="J37" sqref="J37"/>
    </sheetView>
  </sheetViews>
  <sheetFormatPr defaultColWidth="11.5703125" defaultRowHeight="15"/>
  <cols>
    <col min="1" max="1" width="60.7109375" customWidth="1"/>
    <col min="2" max="2" width="2.7109375" customWidth="1"/>
    <col min="3" max="3" width="15.7109375" customWidth="1"/>
    <col min="4" max="4" width="2.7109375" customWidth="1"/>
    <col min="5" max="5" width="15.7109375" customWidth="1"/>
    <col min="6" max="6" width="2.7109375" customWidth="1"/>
    <col min="8" max="8" width="4.7109375" customWidth="1"/>
    <col min="9" max="9" width="52.7109375" customWidth="1"/>
  </cols>
  <sheetData>
    <row r="1" spans="1:9">
      <c r="A1" s="45" t="s">
        <v>333</v>
      </c>
    </row>
    <row r="2" spans="1:9">
      <c r="A2" s="25"/>
      <c r="B2" s="25"/>
    </row>
    <row r="3" spans="1:9">
      <c r="A3" s="25"/>
      <c r="B3" s="25"/>
    </row>
    <row r="4" spans="1:9" ht="14.45" customHeight="1" thickBot="1">
      <c r="A4" s="266" t="s">
        <v>334</v>
      </c>
      <c r="B4" s="26"/>
      <c r="C4" s="63" t="s">
        <v>23</v>
      </c>
      <c r="D4" s="315"/>
      <c r="E4" s="64" t="s">
        <v>335</v>
      </c>
      <c r="F4" s="315"/>
      <c r="G4" s="63" t="s">
        <v>336</v>
      </c>
    </row>
    <row r="5" spans="1:9" ht="14.45" customHeight="1">
      <c r="A5" s="84"/>
      <c r="B5" s="26"/>
      <c r="C5" s="26"/>
      <c r="D5" s="315"/>
      <c r="E5" s="47"/>
      <c r="F5" s="315"/>
      <c r="G5" s="26"/>
    </row>
    <row r="6" spans="1:9" ht="16.899999999999999" customHeight="1">
      <c r="A6" s="347" t="s">
        <v>337</v>
      </c>
      <c r="B6" s="24"/>
      <c r="C6" s="405">
        <v>55310.75</v>
      </c>
      <c r="D6" s="406"/>
      <c r="E6" s="407">
        <v>56888.75</v>
      </c>
      <c r="F6" s="406"/>
      <c r="G6" s="438">
        <v>-2.8</v>
      </c>
    </row>
    <row r="7" spans="1:9" ht="14.45" customHeight="1">
      <c r="A7" s="348" t="s">
        <v>338</v>
      </c>
      <c r="B7" s="263"/>
      <c r="C7" s="408">
        <v>54361.25</v>
      </c>
      <c r="D7" s="409"/>
      <c r="E7" s="410">
        <v>55936.25</v>
      </c>
      <c r="F7" s="409"/>
      <c r="G7" s="439">
        <v>-2.8</v>
      </c>
    </row>
    <row r="8" spans="1:9" ht="14.45" customHeight="1">
      <c r="A8" s="349" t="s">
        <v>339</v>
      </c>
      <c r="B8" s="263"/>
      <c r="C8" s="399">
        <v>39642.25</v>
      </c>
      <c r="D8" s="411"/>
      <c r="E8" s="399">
        <v>41188.800000000003</v>
      </c>
      <c r="F8" s="401"/>
      <c r="G8" s="440">
        <v>-3.8</v>
      </c>
      <c r="I8" s="128"/>
    </row>
    <row r="9" spans="1:9" ht="14.45" customHeight="1">
      <c r="A9" s="350" t="s">
        <v>340</v>
      </c>
      <c r="B9" s="263"/>
      <c r="C9" s="330">
        <v>14719</v>
      </c>
      <c r="D9" s="411"/>
      <c r="E9" s="330">
        <v>14747.45</v>
      </c>
      <c r="F9" s="401"/>
      <c r="G9" s="441">
        <v>-0.2</v>
      </c>
      <c r="I9" s="128"/>
    </row>
    <row r="10" spans="1:9" ht="14.45" customHeight="1">
      <c r="A10" s="37"/>
      <c r="B10" s="263"/>
      <c r="C10" s="412"/>
      <c r="D10" s="411"/>
      <c r="E10" s="412"/>
      <c r="F10" s="401"/>
      <c r="G10" s="442"/>
      <c r="I10" s="128"/>
    </row>
    <row r="11" spans="1:9" ht="16.899999999999999" customHeight="1">
      <c r="A11" s="347" t="s">
        <v>341</v>
      </c>
      <c r="B11" s="24"/>
      <c r="C11" s="405">
        <v>29860.75</v>
      </c>
      <c r="D11" s="406"/>
      <c r="E11" s="407">
        <v>26073.25</v>
      </c>
      <c r="F11" s="406"/>
      <c r="G11" s="438">
        <v>14.5</v>
      </c>
    </row>
    <row r="12" spans="1:9" ht="14.45" customHeight="1">
      <c r="A12" s="349" t="s">
        <v>342</v>
      </c>
      <c r="B12" s="263"/>
      <c r="C12" s="399">
        <v>2934.25</v>
      </c>
      <c r="D12" s="411"/>
      <c r="E12" s="399">
        <v>3014.75</v>
      </c>
      <c r="F12" s="401"/>
      <c r="G12" s="440">
        <v>-2.7</v>
      </c>
      <c r="I12" s="128"/>
    </row>
    <row r="13" spans="1:9" ht="14.45" customHeight="1">
      <c r="A13" s="349" t="s">
        <v>343</v>
      </c>
      <c r="B13" s="263"/>
      <c r="C13" s="399">
        <v>11914</v>
      </c>
      <c r="D13" s="411"/>
      <c r="E13" s="399">
        <v>12038.75</v>
      </c>
      <c r="F13" s="401"/>
      <c r="G13" s="440">
        <v>-1</v>
      </c>
      <c r="I13" s="128"/>
    </row>
    <row r="14" spans="1:9" ht="14.45" customHeight="1">
      <c r="A14" s="349" t="s">
        <v>344</v>
      </c>
      <c r="B14" s="263"/>
      <c r="C14" s="399">
        <v>5026</v>
      </c>
      <c r="D14" s="411"/>
      <c r="E14" s="399">
        <v>5068.75</v>
      </c>
      <c r="F14" s="401"/>
      <c r="G14" s="440">
        <v>-0.8</v>
      </c>
      <c r="I14" s="128"/>
    </row>
    <row r="15" spans="1:9" ht="14.45" customHeight="1">
      <c r="A15" s="349" t="s">
        <v>345</v>
      </c>
      <c r="B15" s="263"/>
      <c r="C15" s="399">
        <v>1934.25</v>
      </c>
      <c r="D15" s="411"/>
      <c r="E15" s="399">
        <v>1830.25</v>
      </c>
      <c r="F15" s="401"/>
      <c r="G15" s="440">
        <v>5.7</v>
      </c>
      <c r="I15" s="128"/>
    </row>
    <row r="16" spans="1:9" ht="14.45" customHeight="1">
      <c r="A16" s="349" t="s">
        <v>346</v>
      </c>
      <c r="B16" s="263"/>
      <c r="C16" s="399">
        <v>3876</v>
      </c>
      <c r="D16" s="411"/>
      <c r="E16" s="399" t="s">
        <v>180</v>
      </c>
      <c r="F16" s="401"/>
      <c r="G16" s="440" t="s">
        <v>35</v>
      </c>
      <c r="I16" s="128"/>
    </row>
    <row r="17" spans="1:9" ht="14.45" customHeight="1">
      <c r="A17" s="346" t="s">
        <v>347</v>
      </c>
      <c r="B17" s="263"/>
      <c r="C17" s="412">
        <v>1734</v>
      </c>
      <c r="D17" s="411"/>
      <c r="E17" s="412">
        <v>1559.75</v>
      </c>
      <c r="F17" s="401"/>
      <c r="G17" s="442">
        <v>11.2</v>
      </c>
      <c r="I17" s="128"/>
    </row>
    <row r="18" spans="1:9" ht="14.45" customHeight="1">
      <c r="A18" s="351" t="s">
        <v>348</v>
      </c>
      <c r="B18" s="24"/>
      <c r="C18" s="413">
        <v>85171.5</v>
      </c>
      <c r="D18" s="414"/>
      <c r="E18" s="415">
        <v>82962</v>
      </c>
      <c r="F18" s="414"/>
      <c r="G18" s="443">
        <v>2.7</v>
      </c>
      <c r="I18" s="128"/>
    </row>
    <row r="19" spans="1:9" ht="14.45" customHeight="1">
      <c r="A19" s="278"/>
      <c r="B19" s="24"/>
      <c r="C19" s="389"/>
      <c r="D19" s="414"/>
      <c r="E19" s="412"/>
      <c r="F19" s="414"/>
      <c r="G19" s="444"/>
      <c r="I19" s="128"/>
    </row>
    <row r="20" spans="1:9" ht="14.45" customHeight="1">
      <c r="A20" s="352" t="s">
        <v>349</v>
      </c>
      <c r="B20" s="25"/>
      <c r="C20" s="416">
        <v>2369.25</v>
      </c>
      <c r="D20" s="411"/>
      <c r="E20" s="416">
        <v>2337</v>
      </c>
      <c r="F20" s="411"/>
      <c r="G20" s="445">
        <v>1.4</v>
      </c>
      <c r="I20" s="128"/>
    </row>
    <row r="21" spans="1:9" ht="14.45" customHeight="1">
      <c r="A21" s="351" t="s">
        <v>350</v>
      </c>
      <c r="B21" s="24"/>
      <c r="C21" s="413">
        <v>87540.75</v>
      </c>
      <c r="D21" s="414"/>
      <c r="E21" s="415">
        <v>85299</v>
      </c>
      <c r="F21" s="414"/>
      <c r="G21" s="443">
        <v>2.6</v>
      </c>
      <c r="I21" s="128"/>
    </row>
    <row r="22" spans="1:9" ht="14.45" customHeight="1">
      <c r="A22" s="278"/>
      <c r="B22" s="24"/>
      <c r="C22" s="389"/>
      <c r="D22" s="414"/>
      <c r="E22" s="412"/>
      <c r="F22" s="414"/>
      <c r="G22" s="444"/>
      <c r="I22" s="128"/>
    </row>
    <row r="23" spans="1:9" ht="28.9" customHeight="1">
      <c r="A23" s="352" t="s">
        <v>351</v>
      </c>
      <c r="B23" s="25"/>
      <c r="C23" s="416">
        <v>454.5</v>
      </c>
      <c r="D23" s="411"/>
      <c r="E23" s="416">
        <v>451</v>
      </c>
      <c r="F23" s="411"/>
      <c r="G23" s="445">
        <v>0.8</v>
      </c>
      <c r="I23" s="128"/>
    </row>
    <row r="24" spans="1:9" ht="14.45" customHeight="1">
      <c r="A24" s="351" t="s">
        <v>352</v>
      </c>
      <c r="B24" s="24"/>
      <c r="C24" s="413">
        <v>87995.65</v>
      </c>
      <c r="D24" s="414"/>
      <c r="E24" s="415">
        <v>85750</v>
      </c>
      <c r="F24" s="414"/>
      <c r="G24" s="443">
        <v>2.6</v>
      </c>
      <c r="I24" s="128"/>
    </row>
    <row r="25" spans="1:9" ht="14.45" customHeight="1">
      <c r="A25" s="56"/>
      <c r="B25" s="25"/>
      <c r="C25" s="262"/>
      <c r="D25" s="295"/>
      <c r="E25" s="262"/>
      <c r="F25" s="295"/>
      <c r="G25" s="417"/>
    </row>
    <row r="26" spans="1:9">
      <c r="A26" s="345" t="s">
        <v>353</v>
      </c>
    </row>
    <row r="27" spans="1:9">
      <c r="A27" s="124" t="s">
        <v>354</v>
      </c>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59"/>
  <sheetViews>
    <sheetView showGridLines="0" zoomScale="75" zoomScaleNormal="75" workbookViewId="0">
      <selection activeCell="AA14" sqref="AA14"/>
    </sheetView>
  </sheetViews>
  <sheetFormatPr defaultColWidth="11.5703125" defaultRowHeight="15"/>
  <cols>
    <col min="1" max="1" width="50.7109375" customWidth="1"/>
    <col min="2" max="2" width="20.7109375" customWidth="1"/>
    <col min="3" max="3" width="1.7109375" customWidth="1"/>
    <col min="4" max="4" width="12.140625" customWidth="1"/>
    <col min="5" max="5" width="1.7109375" customWidth="1"/>
    <col min="6" max="6" width="12.140625" customWidth="1"/>
    <col min="7" max="7" width="1.7109375" customWidth="1"/>
    <col min="8" max="8" width="12.140625" customWidth="1"/>
    <col min="9" max="9" width="1.7109375" customWidth="1"/>
    <col min="10" max="10" width="12.140625" customWidth="1"/>
    <col min="11" max="11" width="1.7109375" customWidth="1"/>
    <col min="12" max="12" width="12.140625" customWidth="1"/>
    <col min="13" max="13" width="1.7109375" customWidth="1"/>
    <col min="14" max="14" width="12.140625" customWidth="1"/>
    <col min="15" max="15" width="1.7109375" customWidth="1"/>
    <col min="16" max="16" width="12.140625" customWidth="1"/>
    <col min="17" max="17" width="1.7109375" customWidth="1"/>
    <col min="18" max="18" width="12.140625" customWidth="1"/>
    <col min="19" max="19" width="1.7109375" customWidth="1"/>
    <col min="20" max="20" width="12.140625" customWidth="1"/>
    <col min="21" max="21" width="1.7109375" customWidth="1"/>
    <col min="23" max="23" width="1.7109375" customWidth="1"/>
  </cols>
  <sheetData>
    <row r="1" spans="1:23">
      <c r="A1" s="45" t="s">
        <v>355</v>
      </c>
      <c r="D1" s="353"/>
      <c r="F1" s="353"/>
      <c r="H1" s="353"/>
      <c r="J1" s="353"/>
      <c r="L1" s="353"/>
      <c r="N1" s="353"/>
      <c r="P1" s="353"/>
      <c r="R1" s="353"/>
      <c r="T1" s="353"/>
    </row>
    <row r="2" spans="1:23">
      <c r="A2" s="25"/>
      <c r="D2" s="353"/>
      <c r="F2" s="353"/>
      <c r="H2" s="353"/>
      <c r="J2" s="353"/>
      <c r="L2" s="353"/>
      <c r="N2" s="353"/>
      <c r="P2" s="353"/>
      <c r="R2" s="353"/>
      <c r="T2" s="353"/>
    </row>
    <row r="3" spans="1:23" ht="15.75" thickBot="1">
      <c r="A3" s="46"/>
      <c r="B3" s="46"/>
      <c r="C3" s="26"/>
      <c r="D3" s="63">
        <v>2013</v>
      </c>
      <c r="E3" s="26"/>
      <c r="F3" s="63">
        <v>2014</v>
      </c>
      <c r="G3" s="26"/>
      <c r="H3" s="63">
        <v>2015</v>
      </c>
      <c r="I3" s="26"/>
      <c r="J3" s="63">
        <v>2016</v>
      </c>
      <c r="K3" s="26"/>
      <c r="L3" s="63" t="s">
        <v>356</v>
      </c>
      <c r="M3" s="26"/>
      <c r="N3" s="63">
        <v>2018</v>
      </c>
      <c r="O3" s="26"/>
      <c r="P3" s="63">
        <v>2019</v>
      </c>
      <c r="Q3" s="26"/>
      <c r="R3" s="63">
        <v>2020</v>
      </c>
      <c r="S3" s="26"/>
      <c r="T3" s="63">
        <v>2021</v>
      </c>
      <c r="U3" s="26"/>
      <c r="V3" s="63">
        <v>2022</v>
      </c>
      <c r="W3" s="26"/>
    </row>
    <row r="4" spans="1:23">
      <c r="A4" s="46"/>
      <c r="B4" s="46"/>
      <c r="C4" s="26"/>
      <c r="D4" s="26"/>
      <c r="E4" s="26"/>
      <c r="F4" s="26"/>
      <c r="G4" s="26"/>
      <c r="H4" s="26"/>
      <c r="I4" s="26"/>
      <c r="J4" s="26"/>
      <c r="K4" s="26"/>
      <c r="L4" s="26"/>
      <c r="M4" s="26"/>
      <c r="N4" s="26"/>
      <c r="O4" s="26"/>
      <c r="P4" s="26"/>
      <c r="Q4" s="26"/>
      <c r="R4" s="26"/>
      <c r="S4" s="26"/>
      <c r="T4" s="26"/>
      <c r="U4" s="26"/>
      <c r="V4" s="26"/>
      <c r="W4" s="26"/>
    </row>
    <row r="5" spans="1:23" ht="14.45" customHeight="1">
      <c r="A5" s="361" t="s">
        <v>357</v>
      </c>
      <c r="B5" s="362"/>
      <c r="C5" s="25"/>
      <c r="D5" s="363"/>
      <c r="E5" s="25"/>
      <c r="F5" s="363"/>
      <c r="G5" s="25"/>
      <c r="H5" s="363"/>
      <c r="I5" s="25"/>
      <c r="J5" s="363"/>
      <c r="K5" s="25"/>
      <c r="L5" s="363"/>
      <c r="M5" s="25"/>
      <c r="N5" s="363"/>
      <c r="O5" s="25"/>
      <c r="P5" s="363"/>
      <c r="Q5" s="25"/>
      <c r="R5" s="363"/>
      <c r="S5" s="25"/>
      <c r="T5" s="363"/>
      <c r="U5" s="25"/>
      <c r="V5" s="363"/>
      <c r="W5" s="25"/>
    </row>
    <row r="6" spans="1:23" ht="14.45" customHeight="1">
      <c r="A6" s="24"/>
      <c r="B6" s="56"/>
      <c r="C6" s="25"/>
      <c r="D6" s="47"/>
      <c r="E6" s="25"/>
      <c r="F6" s="47"/>
      <c r="G6" s="25"/>
      <c r="H6" s="47"/>
      <c r="I6" s="25"/>
      <c r="J6" s="47"/>
      <c r="K6" s="25"/>
      <c r="L6" s="47"/>
      <c r="M6" s="25"/>
      <c r="N6" s="47"/>
      <c r="O6" s="25"/>
      <c r="P6" s="47"/>
      <c r="Q6" s="25"/>
      <c r="R6" s="47"/>
      <c r="S6" s="25"/>
      <c r="T6" s="47"/>
      <c r="U6" s="25"/>
      <c r="V6" s="47"/>
      <c r="W6" s="25"/>
    </row>
    <row r="7" spans="1:23" ht="15" customHeight="1">
      <c r="A7" s="267" t="s">
        <v>358</v>
      </c>
      <c r="B7" s="267"/>
      <c r="C7" s="25"/>
      <c r="D7" s="368">
        <v>1608048</v>
      </c>
      <c r="E7" s="295"/>
      <c r="F7" s="368">
        <v>1804624</v>
      </c>
      <c r="G7" s="295"/>
      <c r="H7" s="368">
        <v>1828683</v>
      </c>
      <c r="I7" s="314" t="s">
        <v>359</v>
      </c>
      <c r="J7" s="368">
        <v>1903259</v>
      </c>
      <c r="K7" s="314"/>
      <c r="L7" s="368">
        <v>1879840</v>
      </c>
      <c r="M7" s="314"/>
      <c r="N7" s="368">
        <v>1871386</v>
      </c>
      <c r="O7" s="314"/>
      <c r="P7" s="368">
        <v>1802073</v>
      </c>
      <c r="Q7" s="314"/>
      <c r="R7" s="368">
        <v>1664265</v>
      </c>
      <c r="S7" s="314"/>
      <c r="T7" s="368">
        <v>1581164</v>
      </c>
      <c r="U7" s="314"/>
      <c r="V7" s="368">
        <v>1717896</v>
      </c>
      <c r="W7" s="314"/>
    </row>
    <row r="8" spans="1:23" ht="15" customHeight="1">
      <c r="A8" s="267" t="s">
        <v>360</v>
      </c>
      <c r="B8" s="267"/>
      <c r="C8" s="25"/>
      <c r="D8" s="368">
        <v>1926724</v>
      </c>
      <c r="E8" s="295"/>
      <c r="F8" s="368">
        <v>1974846</v>
      </c>
      <c r="G8" s="295"/>
      <c r="H8" s="368">
        <v>2023618</v>
      </c>
      <c r="I8" s="314"/>
      <c r="J8" s="368">
        <v>1927838</v>
      </c>
      <c r="K8" s="314"/>
      <c r="L8" s="368">
        <v>1966434</v>
      </c>
      <c r="M8" s="314"/>
      <c r="N8" s="368">
        <v>1955532</v>
      </c>
      <c r="O8" s="314"/>
      <c r="P8" s="368">
        <v>1969731</v>
      </c>
      <c r="Q8" s="314"/>
      <c r="R8" s="368">
        <v>1662481</v>
      </c>
      <c r="S8" s="314"/>
      <c r="T8" s="368">
        <v>1621468</v>
      </c>
      <c r="U8" s="314"/>
      <c r="V8" s="368">
        <v>1680671</v>
      </c>
      <c r="W8" s="314"/>
    </row>
    <row r="9" spans="1:23" ht="15" customHeight="1">
      <c r="A9" s="267" t="s">
        <v>361</v>
      </c>
      <c r="B9" s="267"/>
      <c r="C9" s="25"/>
      <c r="D9" s="368">
        <v>45018</v>
      </c>
      <c r="E9" s="295"/>
      <c r="F9" s="368">
        <v>45339</v>
      </c>
      <c r="G9" s="295"/>
      <c r="H9" s="368">
        <v>55551</v>
      </c>
      <c r="I9" s="314"/>
      <c r="J9" s="368">
        <v>56978</v>
      </c>
      <c r="K9" s="314"/>
      <c r="L9" s="368">
        <v>56743</v>
      </c>
      <c r="M9" s="314"/>
      <c r="N9" s="368">
        <v>53320</v>
      </c>
      <c r="O9" s="314"/>
      <c r="P9" s="368">
        <v>51723</v>
      </c>
      <c r="Q9" s="314"/>
      <c r="R9" s="368">
        <v>44827</v>
      </c>
      <c r="S9" s="314"/>
      <c r="T9" s="368">
        <v>59214</v>
      </c>
      <c r="U9" s="314"/>
      <c r="V9" s="368">
        <v>70295</v>
      </c>
      <c r="W9" s="314"/>
    </row>
    <row r="10" spans="1:23">
      <c r="A10" s="24"/>
      <c r="B10" s="56"/>
      <c r="C10" s="25"/>
      <c r="D10" s="355"/>
      <c r="E10" s="295"/>
      <c r="F10" s="355"/>
      <c r="G10" s="295"/>
      <c r="H10" s="355"/>
      <c r="I10" s="314"/>
      <c r="J10" s="355"/>
      <c r="K10" s="314"/>
      <c r="L10" s="355"/>
      <c r="M10" s="314"/>
      <c r="N10" s="355"/>
      <c r="O10" s="314"/>
      <c r="P10" s="355"/>
      <c r="Q10" s="314"/>
      <c r="R10" s="356"/>
      <c r="S10" s="314"/>
      <c r="T10" s="356"/>
      <c r="U10" s="314"/>
      <c r="V10" s="356"/>
      <c r="W10" s="314"/>
    </row>
    <row r="11" spans="1:23" ht="14.45" customHeight="1">
      <c r="A11" s="361" t="s">
        <v>362</v>
      </c>
      <c r="B11" s="362"/>
      <c r="C11" s="25"/>
      <c r="D11" s="363"/>
      <c r="E11" s="25"/>
      <c r="F11" s="363"/>
      <c r="G11" s="25"/>
      <c r="H11" s="363"/>
      <c r="I11" s="25"/>
      <c r="J11" s="363"/>
      <c r="K11" s="25"/>
      <c r="L11" s="363"/>
      <c r="M11" s="25"/>
      <c r="N11" s="363"/>
      <c r="O11" s="25"/>
      <c r="P11" s="363"/>
      <c r="Q11" s="25"/>
      <c r="R11" s="363"/>
      <c r="S11" s="25"/>
      <c r="T11" s="363"/>
      <c r="U11" s="25"/>
      <c r="V11" s="363"/>
      <c r="W11" s="25"/>
    </row>
    <row r="12" spans="1:23" ht="14.25" customHeight="1">
      <c r="A12" s="24"/>
      <c r="B12" s="56"/>
      <c r="C12" s="25"/>
      <c r="D12" s="355"/>
      <c r="E12" s="295"/>
      <c r="F12" s="355"/>
      <c r="G12" s="295"/>
      <c r="H12" s="355"/>
      <c r="I12" s="314"/>
      <c r="J12" s="355"/>
      <c r="K12" s="314"/>
      <c r="L12" s="355"/>
      <c r="M12" s="314"/>
      <c r="N12" s="355"/>
      <c r="O12" s="314"/>
      <c r="P12" s="355"/>
      <c r="Q12" s="314"/>
      <c r="R12" s="356"/>
      <c r="S12" s="314"/>
      <c r="T12" s="356"/>
      <c r="U12" s="314"/>
      <c r="V12" s="356"/>
      <c r="W12" s="314"/>
    </row>
    <row r="13" spans="1:23" ht="15" customHeight="1">
      <c r="A13" s="267" t="s">
        <v>363</v>
      </c>
      <c r="B13" s="267"/>
      <c r="C13" s="25"/>
      <c r="D13" s="368">
        <v>1751007</v>
      </c>
      <c r="E13" s="295"/>
      <c r="F13" s="368">
        <v>1933517</v>
      </c>
      <c r="G13" s="295"/>
      <c r="H13" s="368">
        <v>2024881</v>
      </c>
      <c r="I13" s="314"/>
      <c r="J13" s="368">
        <v>2088187</v>
      </c>
      <c r="K13" s="314"/>
      <c r="L13" s="368">
        <v>2105084</v>
      </c>
      <c r="M13" s="314"/>
      <c r="N13" s="368">
        <v>2081418</v>
      </c>
      <c r="O13" s="314"/>
      <c r="P13" s="368">
        <v>1853833</v>
      </c>
      <c r="Q13" s="314"/>
      <c r="R13" s="368">
        <v>1700258</v>
      </c>
      <c r="S13" s="314"/>
      <c r="T13" s="368">
        <v>1688978</v>
      </c>
      <c r="U13" s="314"/>
      <c r="V13" s="368">
        <v>1638638</v>
      </c>
      <c r="W13" s="314"/>
    </row>
    <row r="14" spans="1:23" ht="15" customHeight="1">
      <c r="A14" s="86" t="s">
        <v>364</v>
      </c>
      <c r="B14" s="86" t="s">
        <v>26</v>
      </c>
      <c r="C14" s="25"/>
      <c r="D14" s="367">
        <v>1575480</v>
      </c>
      <c r="E14" s="295"/>
      <c r="F14" s="367">
        <v>1741129</v>
      </c>
      <c r="G14" s="295"/>
      <c r="H14" s="367">
        <v>1803246</v>
      </c>
      <c r="I14" s="314"/>
      <c r="J14" s="367">
        <v>1867738</v>
      </c>
      <c r="K14" s="314"/>
      <c r="L14" s="367">
        <v>1878105</v>
      </c>
      <c r="M14" s="314"/>
      <c r="N14" s="367">
        <v>1812485</v>
      </c>
      <c r="O14" s="314"/>
      <c r="P14" s="367">
        <v>1845573</v>
      </c>
      <c r="Q14" s="314"/>
      <c r="R14" s="367">
        <v>1692773</v>
      </c>
      <c r="S14" s="314"/>
      <c r="T14" s="367">
        <v>1680512</v>
      </c>
      <c r="U14" s="314"/>
      <c r="V14" s="367">
        <v>1614231</v>
      </c>
      <c r="W14" s="314"/>
    </row>
    <row r="15" spans="1:23" ht="15" customHeight="1">
      <c r="A15" s="267" t="s">
        <v>64</v>
      </c>
      <c r="B15" s="267" t="s">
        <v>26</v>
      </c>
      <c r="C15" s="25"/>
      <c r="D15" s="368">
        <v>2121</v>
      </c>
      <c r="E15" s="295"/>
      <c r="F15" s="368">
        <v>2530</v>
      </c>
      <c r="G15" s="295"/>
      <c r="H15" s="368">
        <v>3245</v>
      </c>
      <c r="I15" s="314"/>
      <c r="J15" s="368">
        <v>3457</v>
      </c>
      <c r="K15" s="314"/>
      <c r="L15" s="368">
        <v>3815</v>
      </c>
      <c r="M15" s="314"/>
      <c r="N15" s="368">
        <v>5750</v>
      </c>
      <c r="O15" s="314"/>
      <c r="P15" s="368">
        <v>8205</v>
      </c>
      <c r="Q15" s="314"/>
      <c r="R15" s="368">
        <v>7430</v>
      </c>
      <c r="S15" s="314"/>
      <c r="T15" s="368">
        <v>8405</v>
      </c>
      <c r="U15" s="314"/>
      <c r="V15" s="368">
        <v>9233</v>
      </c>
      <c r="W15" s="314"/>
    </row>
    <row r="16" spans="1:23" ht="15" customHeight="1">
      <c r="A16" s="267" t="s">
        <v>162</v>
      </c>
      <c r="B16" s="267" t="s">
        <v>26</v>
      </c>
      <c r="C16" s="25"/>
      <c r="D16" s="368">
        <v>173406</v>
      </c>
      <c r="E16" s="295"/>
      <c r="F16" s="368">
        <v>189858</v>
      </c>
      <c r="G16" s="295"/>
      <c r="H16" s="368">
        <v>218390</v>
      </c>
      <c r="I16" s="314"/>
      <c r="J16" s="368">
        <v>216992</v>
      </c>
      <c r="K16" s="314"/>
      <c r="L16" s="368">
        <v>223164</v>
      </c>
      <c r="M16" s="314"/>
      <c r="N16" s="368">
        <v>263183</v>
      </c>
      <c r="O16" s="314"/>
      <c r="P16" s="368">
        <v>55</v>
      </c>
      <c r="Q16" s="314"/>
      <c r="R16" s="368">
        <v>55</v>
      </c>
      <c r="S16" s="314"/>
      <c r="T16" s="368">
        <v>61</v>
      </c>
      <c r="U16" s="314"/>
      <c r="V16" s="368" t="s">
        <v>55</v>
      </c>
      <c r="W16" s="314"/>
    </row>
    <row r="17" spans="1:23" ht="15" customHeight="1">
      <c r="A17" s="56"/>
      <c r="B17" s="56"/>
      <c r="C17" s="25"/>
      <c r="D17" s="354"/>
      <c r="E17" s="295"/>
      <c r="F17" s="354"/>
      <c r="G17" s="295"/>
      <c r="H17" s="354"/>
      <c r="I17" s="314"/>
      <c r="J17" s="354"/>
      <c r="K17" s="314"/>
      <c r="L17" s="354"/>
      <c r="M17" s="314"/>
      <c r="N17" s="354"/>
      <c r="O17" s="314"/>
      <c r="P17" s="354"/>
      <c r="Q17" s="314"/>
      <c r="R17" s="354"/>
      <c r="S17" s="314"/>
      <c r="T17" s="354"/>
      <c r="U17" s="314"/>
      <c r="V17" s="354"/>
      <c r="W17" s="314"/>
    </row>
    <row r="18" spans="1:23" ht="15" customHeight="1">
      <c r="A18" s="267" t="s">
        <v>74</v>
      </c>
      <c r="B18" s="267" t="s">
        <v>365</v>
      </c>
      <c r="C18" s="25"/>
      <c r="D18" s="368">
        <v>44287</v>
      </c>
      <c r="E18" s="295"/>
      <c r="F18" s="368">
        <v>45117</v>
      </c>
      <c r="G18" s="295"/>
      <c r="H18" s="368">
        <v>54809</v>
      </c>
      <c r="I18" s="314"/>
      <c r="J18" s="368">
        <v>55451</v>
      </c>
      <c r="K18" s="314"/>
      <c r="L18" s="368">
        <v>55871</v>
      </c>
      <c r="M18" s="314"/>
      <c r="N18" s="368">
        <v>53004</v>
      </c>
      <c r="O18" s="314"/>
      <c r="P18" s="368">
        <v>53183</v>
      </c>
      <c r="Q18" s="314"/>
      <c r="R18" s="368">
        <v>48042</v>
      </c>
      <c r="S18" s="314"/>
      <c r="T18" s="368">
        <v>59447</v>
      </c>
      <c r="U18" s="314"/>
      <c r="V18" s="368">
        <v>61562</v>
      </c>
      <c r="W18" s="314"/>
    </row>
    <row r="19" spans="1:23">
      <c r="A19" s="24"/>
      <c r="B19" s="56"/>
      <c r="C19" s="25"/>
      <c r="D19" s="355"/>
      <c r="E19" s="295"/>
      <c r="F19" s="355"/>
      <c r="G19" s="295"/>
      <c r="H19" s="355"/>
      <c r="I19" s="314"/>
      <c r="J19" s="355"/>
      <c r="K19" s="314"/>
      <c r="L19" s="355"/>
      <c r="M19" s="314"/>
      <c r="N19" s="355"/>
      <c r="O19" s="314"/>
      <c r="P19" s="355"/>
      <c r="Q19" s="314"/>
      <c r="R19" s="355"/>
      <c r="S19" s="314"/>
      <c r="T19" s="355"/>
      <c r="U19" s="314"/>
      <c r="V19" s="355"/>
      <c r="W19" s="314"/>
    </row>
    <row r="20" spans="1:23" ht="15" customHeight="1">
      <c r="A20" s="364" t="s">
        <v>10</v>
      </c>
      <c r="B20" s="365" t="s">
        <v>334</v>
      </c>
      <c r="C20" s="25"/>
      <c r="D20" s="366">
        <v>71781</v>
      </c>
      <c r="E20" s="295"/>
      <c r="F20" s="366">
        <v>77247</v>
      </c>
      <c r="G20" s="295"/>
      <c r="H20" s="366">
        <v>82838</v>
      </c>
      <c r="I20" s="314"/>
      <c r="J20" s="366">
        <v>87112</v>
      </c>
      <c r="K20" s="314"/>
      <c r="L20" s="366">
        <v>90402</v>
      </c>
      <c r="M20" s="314"/>
      <c r="N20" s="366">
        <v>91477</v>
      </c>
      <c r="O20" s="314"/>
      <c r="P20" s="366">
        <v>90783</v>
      </c>
      <c r="Q20" s="314"/>
      <c r="R20" s="366">
        <v>87996</v>
      </c>
      <c r="S20" s="314"/>
      <c r="T20" s="366">
        <v>85750</v>
      </c>
      <c r="U20" s="314"/>
      <c r="V20" s="366">
        <v>87995.65</v>
      </c>
      <c r="W20" s="314"/>
    </row>
    <row r="21" spans="1:23">
      <c r="A21" s="24"/>
      <c r="B21" s="56"/>
      <c r="C21" s="25"/>
      <c r="D21" s="355"/>
      <c r="E21" s="295"/>
      <c r="F21" s="355"/>
      <c r="G21" s="295"/>
      <c r="H21" s="355"/>
      <c r="I21" s="314"/>
      <c r="J21" s="355"/>
      <c r="K21" s="314"/>
      <c r="L21" s="355"/>
      <c r="M21" s="314"/>
      <c r="N21" s="355"/>
      <c r="O21" s="314"/>
      <c r="P21" s="355"/>
      <c r="Q21" s="314"/>
      <c r="R21" s="355"/>
      <c r="S21" s="314"/>
      <c r="T21" s="355"/>
      <c r="U21" s="314"/>
      <c r="V21" s="355"/>
      <c r="W21" s="314"/>
    </row>
    <row r="22" spans="1:23" ht="14.45" customHeight="1">
      <c r="A22" s="361" t="s">
        <v>366</v>
      </c>
      <c r="B22" s="362"/>
      <c r="C22" s="25"/>
      <c r="D22" s="363"/>
      <c r="E22" s="25"/>
      <c r="F22" s="363"/>
      <c r="G22" s="25"/>
      <c r="H22" s="363"/>
      <c r="I22" s="25"/>
      <c r="J22" s="363"/>
      <c r="K22" s="25"/>
      <c r="L22" s="363"/>
      <c r="M22" s="25"/>
      <c r="N22" s="363"/>
      <c r="O22" s="25"/>
      <c r="P22" s="363"/>
      <c r="Q22" s="25"/>
      <c r="R22" s="363"/>
      <c r="S22" s="25"/>
      <c r="T22" s="363"/>
      <c r="U22" s="25"/>
      <c r="V22" s="363"/>
      <c r="W22" s="25"/>
    </row>
    <row r="23" spans="1:23" ht="15" customHeight="1">
      <c r="A23" s="267" t="s">
        <v>27</v>
      </c>
      <c r="B23" s="267" t="s">
        <v>28</v>
      </c>
      <c r="C23" s="25"/>
      <c r="D23" s="368">
        <v>49880</v>
      </c>
      <c r="E23" s="295"/>
      <c r="F23" s="368">
        <v>53787</v>
      </c>
      <c r="G23" s="295"/>
      <c r="H23" s="368">
        <v>58420</v>
      </c>
      <c r="I23" s="314"/>
      <c r="J23" s="368">
        <v>59317</v>
      </c>
      <c r="K23" s="314"/>
      <c r="L23" s="368">
        <v>59789</v>
      </c>
      <c r="M23" s="314"/>
      <c r="N23" s="368">
        <v>59248</v>
      </c>
      <c r="O23" s="314"/>
      <c r="P23" s="368">
        <v>55680</v>
      </c>
      <c r="Q23" s="314"/>
      <c r="R23" s="368">
        <v>49973</v>
      </c>
      <c r="S23" s="314"/>
      <c r="T23" s="368">
        <v>53068</v>
      </c>
      <c r="U23" s="314"/>
      <c r="V23" s="368">
        <v>61753</v>
      </c>
      <c r="W23" s="314"/>
    </row>
    <row r="24" spans="1:23" ht="15" customHeight="1">
      <c r="A24" s="267" t="s">
        <v>367</v>
      </c>
      <c r="B24" s="267" t="s">
        <v>28</v>
      </c>
      <c r="C24" s="25"/>
      <c r="D24" s="368">
        <v>5543</v>
      </c>
      <c r="E24" s="295"/>
      <c r="F24" s="368">
        <v>6068</v>
      </c>
      <c r="G24" s="295"/>
      <c r="H24" s="368">
        <v>6602</v>
      </c>
      <c r="I24" s="314"/>
      <c r="J24" s="368">
        <v>6761</v>
      </c>
      <c r="K24" s="314"/>
      <c r="L24" s="368">
        <v>7219</v>
      </c>
      <c r="M24" s="314"/>
      <c r="N24" s="368">
        <v>7336</v>
      </c>
      <c r="O24" s="314"/>
      <c r="P24" s="368">
        <v>7898</v>
      </c>
      <c r="Q24" s="314"/>
      <c r="R24" s="368">
        <v>6930</v>
      </c>
      <c r="S24" s="314"/>
      <c r="T24" s="368">
        <v>7869</v>
      </c>
      <c r="U24" s="314"/>
      <c r="V24" s="368">
        <v>8213</v>
      </c>
      <c r="W24" s="314"/>
    </row>
    <row r="25" spans="1:23" ht="15" customHeight="1">
      <c r="A25" s="267" t="s">
        <v>368</v>
      </c>
      <c r="B25" s="267" t="s">
        <v>28</v>
      </c>
      <c r="C25" s="25"/>
      <c r="D25" s="368">
        <v>2071</v>
      </c>
      <c r="E25" s="295"/>
      <c r="F25" s="368">
        <v>2455</v>
      </c>
      <c r="G25" s="295"/>
      <c r="H25" s="368">
        <v>2665</v>
      </c>
      <c r="I25" s="314"/>
      <c r="J25" s="368">
        <v>3159</v>
      </c>
      <c r="K25" s="314"/>
      <c r="L25" s="368">
        <v>3593</v>
      </c>
      <c r="M25" s="314"/>
      <c r="N25" s="368">
        <v>3853</v>
      </c>
      <c r="O25" s="314"/>
      <c r="P25" s="368">
        <v>4270</v>
      </c>
      <c r="Q25" s="314"/>
      <c r="R25" s="368">
        <v>4606</v>
      </c>
      <c r="S25" s="314"/>
      <c r="T25" s="368">
        <v>4307</v>
      </c>
      <c r="U25" s="314"/>
      <c r="V25" s="368">
        <v>4389</v>
      </c>
      <c r="W25" s="314"/>
    </row>
    <row r="26" spans="1:23" ht="15" customHeight="1">
      <c r="A26" s="267" t="s">
        <v>29</v>
      </c>
      <c r="B26" s="267" t="s">
        <v>28</v>
      </c>
      <c r="C26" s="25"/>
      <c r="D26" s="368">
        <v>5030</v>
      </c>
      <c r="E26" s="295"/>
      <c r="F26" s="368">
        <v>5150</v>
      </c>
      <c r="G26" s="295"/>
      <c r="H26" s="368">
        <v>4836</v>
      </c>
      <c r="I26" s="314" t="s">
        <v>369</v>
      </c>
      <c r="J26" s="368">
        <v>3052</v>
      </c>
      <c r="K26" s="314" t="s">
        <v>369</v>
      </c>
      <c r="L26" s="368">
        <v>4671</v>
      </c>
      <c r="M26" s="314" t="s">
        <v>369</v>
      </c>
      <c r="N26" s="368">
        <v>3529</v>
      </c>
      <c r="O26" s="314" t="s">
        <v>369</v>
      </c>
      <c r="P26" s="368">
        <v>4509</v>
      </c>
      <c r="Q26" s="314"/>
      <c r="R26" s="368">
        <v>2569</v>
      </c>
      <c r="S26" s="314" t="s">
        <v>369</v>
      </c>
      <c r="T26" s="368">
        <v>5498</v>
      </c>
      <c r="U26" s="314" t="s">
        <v>369</v>
      </c>
      <c r="V26" s="368">
        <v>7550</v>
      </c>
      <c r="W26" s="314" t="s">
        <v>369</v>
      </c>
    </row>
    <row r="27" spans="1:23" ht="15" customHeight="1">
      <c r="A27" s="267" t="s">
        <v>188</v>
      </c>
      <c r="B27" s="267" t="s">
        <v>28</v>
      </c>
      <c r="C27" s="25"/>
      <c r="D27" s="368">
        <v>5323</v>
      </c>
      <c r="E27" s="295"/>
      <c r="F27" s="368">
        <v>5991</v>
      </c>
      <c r="G27" s="295"/>
      <c r="H27" s="368">
        <v>5284</v>
      </c>
      <c r="I27" s="314" t="s">
        <v>369</v>
      </c>
      <c r="J27" s="368">
        <v>3047</v>
      </c>
      <c r="K27" s="314" t="s">
        <v>369</v>
      </c>
      <c r="L27" s="368">
        <v>4717</v>
      </c>
      <c r="M27" s="314" t="s">
        <v>369</v>
      </c>
      <c r="N27" s="368">
        <v>4361</v>
      </c>
      <c r="O27" s="314" t="s">
        <v>369</v>
      </c>
      <c r="P27" s="368">
        <v>5223</v>
      </c>
      <c r="Q27" s="314"/>
      <c r="R27" s="368">
        <v>4187</v>
      </c>
      <c r="S27" s="314" t="s">
        <v>369</v>
      </c>
      <c r="T27" s="368">
        <v>6929</v>
      </c>
      <c r="U27" s="314" t="s">
        <v>369</v>
      </c>
      <c r="V27" s="368">
        <v>9072</v>
      </c>
      <c r="W27" s="314" t="s">
        <v>369</v>
      </c>
    </row>
    <row r="28" spans="1:23" ht="15" customHeight="1">
      <c r="A28" s="267" t="s">
        <v>192</v>
      </c>
      <c r="B28" s="267" t="s">
        <v>28</v>
      </c>
      <c r="C28" s="25"/>
      <c r="D28" s="368">
        <v>4014</v>
      </c>
      <c r="E28" s="295"/>
      <c r="F28" s="368">
        <v>4428</v>
      </c>
      <c r="G28" s="295"/>
      <c r="H28" s="368">
        <v>4297</v>
      </c>
      <c r="I28" s="314" t="s">
        <v>369</v>
      </c>
      <c r="J28" s="368">
        <v>2066</v>
      </c>
      <c r="K28" s="314" t="s">
        <v>369</v>
      </c>
      <c r="L28" s="368">
        <v>3432</v>
      </c>
      <c r="M28" s="314" t="s">
        <v>369</v>
      </c>
      <c r="N28" s="368">
        <v>3463</v>
      </c>
      <c r="O28" s="314" t="s">
        <v>369</v>
      </c>
      <c r="P28" s="368">
        <v>3943</v>
      </c>
      <c r="Q28" s="314"/>
      <c r="R28" s="368">
        <v>3774</v>
      </c>
      <c r="S28" s="314" t="s">
        <v>369</v>
      </c>
      <c r="T28" s="368">
        <v>5649</v>
      </c>
      <c r="U28" s="314" t="s">
        <v>369</v>
      </c>
      <c r="V28" s="368">
        <v>7116</v>
      </c>
      <c r="W28" s="314" t="s">
        <v>369</v>
      </c>
    </row>
    <row r="29" spans="1:23">
      <c r="A29" s="24"/>
      <c r="B29" s="48"/>
      <c r="C29" s="25"/>
      <c r="D29" s="357"/>
      <c r="E29" s="295"/>
      <c r="F29" s="357"/>
      <c r="G29" s="295"/>
      <c r="H29" s="357"/>
      <c r="I29" s="314"/>
      <c r="J29" s="357"/>
      <c r="K29" s="314"/>
      <c r="L29" s="357"/>
      <c r="M29" s="314"/>
      <c r="N29" s="358"/>
      <c r="O29" s="314"/>
      <c r="P29" s="357"/>
      <c r="Q29" s="314"/>
      <c r="R29" s="358"/>
      <c r="S29" s="314"/>
      <c r="T29" s="358"/>
      <c r="U29" s="314"/>
      <c r="V29" s="358"/>
      <c r="W29" s="314"/>
    </row>
    <row r="30" spans="1:23" ht="14.45" customHeight="1">
      <c r="A30" s="361" t="s">
        <v>370</v>
      </c>
      <c r="B30" s="362"/>
      <c r="C30" s="25"/>
      <c r="D30" s="363"/>
      <c r="E30" s="25"/>
      <c r="F30" s="363"/>
      <c r="G30" s="25"/>
      <c r="H30" s="363"/>
      <c r="I30" s="25"/>
      <c r="J30" s="363"/>
      <c r="K30" s="25"/>
      <c r="L30" s="363"/>
      <c r="M30" s="25"/>
      <c r="N30" s="363"/>
      <c r="O30" s="25"/>
      <c r="P30" s="363"/>
      <c r="Q30" s="25"/>
      <c r="R30" s="363"/>
      <c r="S30" s="25"/>
      <c r="T30" s="363"/>
      <c r="U30" s="25"/>
      <c r="V30" s="363"/>
      <c r="W30" s="25"/>
    </row>
    <row r="31" spans="1:23" ht="15" customHeight="1">
      <c r="A31" s="267" t="s">
        <v>200</v>
      </c>
      <c r="B31" s="267" t="s">
        <v>28</v>
      </c>
      <c r="C31" s="25"/>
      <c r="D31" s="368">
        <v>19943</v>
      </c>
      <c r="E31" s="295"/>
      <c r="F31" s="368">
        <v>22538</v>
      </c>
      <c r="G31" s="295"/>
      <c r="H31" s="368">
        <v>25963</v>
      </c>
      <c r="I31" s="314"/>
      <c r="J31" s="368">
        <v>28599</v>
      </c>
      <c r="K31" s="314"/>
      <c r="L31" s="368">
        <v>29469</v>
      </c>
      <c r="M31" s="314"/>
      <c r="N31" s="368">
        <v>32393</v>
      </c>
      <c r="O31" s="314"/>
      <c r="P31" s="368">
        <v>34211</v>
      </c>
      <c r="Q31" s="314"/>
      <c r="R31" s="368">
        <v>32443</v>
      </c>
      <c r="S31" s="314"/>
      <c r="T31" s="368">
        <v>31754</v>
      </c>
      <c r="U31" s="314"/>
      <c r="V31" s="368">
        <v>32675</v>
      </c>
      <c r="W31" s="314"/>
    </row>
    <row r="32" spans="1:23" ht="15" customHeight="1">
      <c r="A32" s="267" t="s">
        <v>210</v>
      </c>
      <c r="B32" s="267" t="s">
        <v>28</v>
      </c>
      <c r="C32" s="25"/>
      <c r="D32" s="368">
        <v>25214</v>
      </c>
      <c r="E32" s="295"/>
      <c r="F32" s="368">
        <v>28231</v>
      </c>
      <c r="G32" s="295"/>
      <c r="H32" s="368">
        <v>30800</v>
      </c>
      <c r="I32" s="314"/>
      <c r="J32" s="368">
        <v>32403</v>
      </c>
      <c r="K32" s="314"/>
      <c r="L32" s="368">
        <v>33846</v>
      </c>
      <c r="M32" s="314"/>
      <c r="N32" s="368">
        <v>33205</v>
      </c>
      <c r="O32" s="314"/>
      <c r="P32" s="368">
        <v>34422</v>
      </c>
      <c r="Q32" s="314"/>
      <c r="R32" s="368">
        <v>34785</v>
      </c>
      <c r="S32" s="314"/>
      <c r="T32" s="368">
        <v>33445</v>
      </c>
      <c r="U32" s="314"/>
      <c r="V32" s="368">
        <v>38119</v>
      </c>
      <c r="W32" s="314"/>
    </row>
    <row r="33" spans="1:23" ht="15" customHeight="1">
      <c r="A33" s="267" t="s">
        <v>218</v>
      </c>
      <c r="B33" s="267" t="s">
        <v>28</v>
      </c>
      <c r="C33" s="25"/>
      <c r="D33" s="368">
        <v>18565</v>
      </c>
      <c r="E33" s="295"/>
      <c r="F33" s="368">
        <v>19199</v>
      </c>
      <c r="G33" s="295"/>
      <c r="H33" s="368">
        <v>21779</v>
      </c>
      <c r="I33" s="314"/>
      <c r="J33" s="368">
        <v>25321</v>
      </c>
      <c r="K33" s="314"/>
      <c r="L33" s="368">
        <v>28171</v>
      </c>
      <c r="M33" s="314"/>
      <c r="N33" s="368">
        <v>29698</v>
      </c>
      <c r="O33" s="314"/>
      <c r="P33" s="368">
        <v>28395</v>
      </c>
      <c r="Q33" s="314"/>
      <c r="R33" s="368">
        <v>24253</v>
      </c>
      <c r="S33" s="314"/>
      <c r="T33" s="368">
        <v>26012</v>
      </c>
      <c r="U33" s="314"/>
      <c r="V33" s="368">
        <v>31582</v>
      </c>
      <c r="W33" s="314"/>
    </row>
    <row r="34" spans="1:23" ht="15" customHeight="1">
      <c r="A34" s="267" t="s">
        <v>371</v>
      </c>
      <c r="B34" s="267" t="s">
        <v>28</v>
      </c>
      <c r="C34" s="25"/>
      <c r="D34" s="368">
        <v>26592</v>
      </c>
      <c r="E34" s="295"/>
      <c r="F34" s="368">
        <v>31570</v>
      </c>
      <c r="G34" s="295"/>
      <c r="H34" s="368">
        <v>34985</v>
      </c>
      <c r="I34" s="314"/>
      <c r="J34" s="368">
        <v>35685</v>
      </c>
      <c r="K34" s="314"/>
      <c r="L34" s="368">
        <v>35509</v>
      </c>
      <c r="M34" s="314"/>
      <c r="N34" s="368">
        <v>35900</v>
      </c>
      <c r="O34" s="314"/>
      <c r="P34" s="368">
        <v>38431</v>
      </c>
      <c r="Q34" s="314"/>
      <c r="R34" s="368">
        <v>42975</v>
      </c>
      <c r="S34" s="314"/>
      <c r="T34" s="368">
        <v>39548</v>
      </c>
      <c r="U34" s="314"/>
      <c r="V34" s="368">
        <v>39230</v>
      </c>
      <c r="W34" s="314"/>
    </row>
    <row r="35" spans="1:23" ht="15" customHeight="1">
      <c r="A35" s="267" t="s">
        <v>372</v>
      </c>
      <c r="B35" s="267" t="s">
        <v>28</v>
      </c>
      <c r="C35" s="25"/>
      <c r="D35" s="368">
        <v>45156</v>
      </c>
      <c r="E35" s="295"/>
      <c r="F35" s="368">
        <v>50769</v>
      </c>
      <c r="G35" s="295"/>
      <c r="H35" s="368">
        <v>56763</v>
      </c>
      <c r="I35" s="314"/>
      <c r="J35" s="368">
        <v>61090</v>
      </c>
      <c r="K35" s="314"/>
      <c r="L35" s="368">
        <v>63680</v>
      </c>
      <c r="M35" s="314"/>
      <c r="N35" s="368">
        <v>65598</v>
      </c>
      <c r="O35" s="314"/>
      <c r="P35" s="368">
        <v>66878</v>
      </c>
      <c r="Q35" s="314"/>
      <c r="R35" s="368">
        <v>67229</v>
      </c>
      <c r="S35" s="314"/>
      <c r="T35" s="368">
        <v>66124</v>
      </c>
      <c r="U35" s="314"/>
      <c r="V35" s="368">
        <v>70812</v>
      </c>
      <c r="W35" s="314"/>
    </row>
    <row r="36" spans="1:23">
      <c r="A36" s="24"/>
      <c r="B36" s="48"/>
      <c r="C36" s="25"/>
      <c r="D36" s="357"/>
      <c r="E36" s="295"/>
      <c r="F36" s="357"/>
      <c r="G36" s="295"/>
      <c r="H36" s="357"/>
      <c r="I36" s="314"/>
      <c r="J36" s="357"/>
      <c r="K36" s="314"/>
      <c r="L36" s="357"/>
      <c r="M36" s="314"/>
      <c r="N36" s="357"/>
      <c r="O36" s="314"/>
      <c r="P36" s="358"/>
      <c r="Q36" s="314"/>
      <c r="R36" s="358"/>
      <c r="S36" s="314"/>
      <c r="T36" s="358"/>
      <c r="U36" s="314"/>
      <c r="V36" s="358"/>
      <c r="W36" s="314"/>
    </row>
    <row r="37" spans="1:23" ht="14.45" customHeight="1">
      <c r="A37" s="361" t="s">
        <v>373</v>
      </c>
      <c r="B37" s="362"/>
      <c r="C37" s="25"/>
      <c r="D37" s="363"/>
      <c r="E37" s="25"/>
      <c r="F37" s="363"/>
      <c r="G37" s="25"/>
      <c r="H37" s="363"/>
      <c r="I37" s="25"/>
      <c r="J37" s="363"/>
      <c r="K37" s="25"/>
      <c r="L37" s="363"/>
      <c r="M37" s="25"/>
      <c r="N37" s="363"/>
      <c r="O37" s="25"/>
      <c r="P37" s="363"/>
      <c r="Q37" s="25"/>
      <c r="R37" s="363"/>
      <c r="S37" s="25"/>
      <c r="T37" s="363"/>
      <c r="U37" s="25"/>
      <c r="V37" s="363"/>
      <c r="W37" s="25"/>
    </row>
    <row r="38" spans="1:23" ht="15" customHeight="1">
      <c r="A38" s="267" t="s">
        <v>251</v>
      </c>
      <c r="B38" s="267" t="s">
        <v>28</v>
      </c>
      <c r="C38" s="25"/>
      <c r="D38" s="368">
        <v>6778</v>
      </c>
      <c r="E38" s="295"/>
      <c r="F38" s="368">
        <v>7421</v>
      </c>
      <c r="G38" s="295"/>
      <c r="H38" s="368">
        <v>7203</v>
      </c>
      <c r="I38" s="314"/>
      <c r="J38" s="368">
        <v>7517</v>
      </c>
      <c r="K38" s="314"/>
      <c r="L38" s="368">
        <v>6173</v>
      </c>
      <c r="M38" s="314"/>
      <c r="N38" s="368">
        <v>7013</v>
      </c>
      <c r="O38" s="314"/>
      <c r="P38" s="368">
        <v>7479</v>
      </c>
      <c r="Q38" s="314"/>
      <c r="R38" s="368">
        <v>6308</v>
      </c>
      <c r="S38" s="314"/>
      <c r="T38" s="368">
        <v>11471</v>
      </c>
      <c r="U38" s="314"/>
      <c r="V38" s="368">
        <v>10028</v>
      </c>
      <c r="W38" s="314"/>
    </row>
    <row r="39" spans="1:23" ht="15" customHeight="1">
      <c r="A39" s="267" t="s">
        <v>252</v>
      </c>
      <c r="B39" s="267" t="s">
        <v>28</v>
      </c>
      <c r="C39" s="25"/>
      <c r="D39" s="368">
        <v>3589</v>
      </c>
      <c r="E39" s="295"/>
      <c r="F39" s="368">
        <v>4450</v>
      </c>
      <c r="G39" s="295"/>
      <c r="H39" s="368">
        <v>5576</v>
      </c>
      <c r="I39" s="314" t="s">
        <v>374</v>
      </c>
      <c r="J39" s="368">
        <v>5423</v>
      </c>
      <c r="K39" s="314"/>
      <c r="L39" s="368">
        <v>1861</v>
      </c>
      <c r="M39" s="314" t="s">
        <v>375</v>
      </c>
      <c r="N39" s="368">
        <v>4871</v>
      </c>
      <c r="O39" s="314"/>
      <c r="P39" s="368">
        <v>4319</v>
      </c>
      <c r="Q39" s="314"/>
      <c r="R39" s="368">
        <v>1720</v>
      </c>
      <c r="S39" s="314"/>
      <c r="T39" s="368">
        <v>3714</v>
      </c>
      <c r="U39" s="314"/>
      <c r="V39" s="368">
        <v>5221</v>
      </c>
      <c r="W39" s="314"/>
    </row>
    <row r="40" spans="1:23" ht="15" customHeight="1">
      <c r="A40" s="267" t="s">
        <v>34</v>
      </c>
      <c r="B40" s="267" t="s">
        <v>28</v>
      </c>
      <c r="C40" s="25"/>
      <c r="D40" s="368">
        <v>3189</v>
      </c>
      <c r="E40" s="295"/>
      <c r="F40" s="368">
        <v>2970</v>
      </c>
      <c r="G40" s="295"/>
      <c r="H40" s="368">
        <v>1627</v>
      </c>
      <c r="I40" s="314" t="s">
        <v>374</v>
      </c>
      <c r="J40" s="368">
        <v>2094</v>
      </c>
      <c r="K40" s="314"/>
      <c r="L40" s="368">
        <v>4312</v>
      </c>
      <c r="M40" s="314" t="s">
        <v>375</v>
      </c>
      <c r="N40" s="368">
        <v>2141</v>
      </c>
      <c r="O40" s="314"/>
      <c r="P40" s="368">
        <v>3160</v>
      </c>
      <c r="Q40" s="314"/>
      <c r="R40" s="368">
        <v>4589</v>
      </c>
      <c r="S40" s="314"/>
      <c r="T40" s="368">
        <v>7757</v>
      </c>
      <c r="U40" s="314"/>
      <c r="V40" s="368">
        <v>4808</v>
      </c>
      <c r="W40" s="314"/>
    </row>
    <row r="41" spans="1:23" ht="15" customHeight="1">
      <c r="A41" s="267" t="s">
        <v>376</v>
      </c>
      <c r="B41" s="267" t="s">
        <v>28</v>
      </c>
      <c r="C41" s="25"/>
      <c r="D41" s="368">
        <v>14716</v>
      </c>
      <c r="E41" s="295"/>
      <c r="F41" s="368">
        <v>16328</v>
      </c>
      <c r="G41" s="295"/>
      <c r="H41" s="368">
        <v>16420</v>
      </c>
      <c r="I41" s="314" t="s">
        <v>374</v>
      </c>
      <c r="J41" s="368">
        <v>17232</v>
      </c>
      <c r="K41" s="314"/>
      <c r="L41" s="368">
        <v>20788</v>
      </c>
      <c r="M41" s="314" t="s">
        <v>375</v>
      </c>
      <c r="N41" s="368">
        <v>20442</v>
      </c>
      <c r="O41" s="314"/>
      <c r="P41" s="368">
        <v>21754</v>
      </c>
      <c r="Q41" s="314"/>
      <c r="R41" s="368">
        <v>22377</v>
      </c>
      <c r="S41" s="314"/>
      <c r="T41" s="368">
        <v>22674</v>
      </c>
      <c r="U41" s="314"/>
      <c r="V41" s="368">
        <v>22570</v>
      </c>
      <c r="W41" s="314"/>
    </row>
    <row r="42" spans="1:23">
      <c r="A42" s="24"/>
      <c r="B42" s="48"/>
      <c r="C42" s="25"/>
      <c r="D42" s="357"/>
      <c r="E42" s="295"/>
      <c r="F42" s="357"/>
      <c r="G42" s="295"/>
      <c r="H42" s="357"/>
      <c r="I42" s="314"/>
      <c r="J42" s="357"/>
      <c r="K42" s="314"/>
      <c r="L42" s="357"/>
      <c r="M42" s="314"/>
      <c r="N42" s="48"/>
      <c r="O42" s="314"/>
      <c r="P42" s="48"/>
      <c r="Q42" s="314"/>
      <c r="R42" s="48"/>
      <c r="S42" s="314"/>
      <c r="T42" s="48"/>
      <c r="U42" s="314"/>
      <c r="V42" s="48"/>
      <c r="W42" s="314"/>
    </row>
    <row r="43" spans="1:23" ht="14.45" customHeight="1">
      <c r="A43" s="361" t="s">
        <v>377</v>
      </c>
      <c r="B43" s="362"/>
      <c r="C43" s="25"/>
      <c r="D43" s="363"/>
      <c r="E43" s="25"/>
      <c r="F43" s="363"/>
      <c r="G43" s="25"/>
      <c r="H43" s="363"/>
      <c r="I43" s="25"/>
      <c r="J43" s="363"/>
      <c r="K43" s="25"/>
      <c r="L43" s="363"/>
      <c r="M43" s="25"/>
      <c r="N43" s="363"/>
      <c r="O43" s="25"/>
      <c r="P43" s="363"/>
      <c r="Q43" s="25"/>
      <c r="R43" s="363"/>
      <c r="S43" s="25"/>
      <c r="T43" s="363"/>
      <c r="U43" s="25"/>
      <c r="V43" s="363"/>
      <c r="W43" s="25"/>
    </row>
    <row r="44" spans="1:23" ht="15" customHeight="1">
      <c r="A44" s="267" t="s">
        <v>30</v>
      </c>
      <c r="B44" s="267" t="s">
        <v>31</v>
      </c>
      <c r="C44" s="25"/>
      <c r="D44" s="369">
        <v>10.1</v>
      </c>
      <c r="E44" s="359"/>
      <c r="F44" s="369">
        <v>9.6</v>
      </c>
      <c r="G44" s="359"/>
      <c r="H44" s="369">
        <v>8.3000000000000007</v>
      </c>
      <c r="I44" s="314" t="s">
        <v>369</v>
      </c>
      <c r="J44" s="369">
        <v>5.0999999999999996</v>
      </c>
      <c r="K44" s="314" t="s">
        <v>369</v>
      </c>
      <c r="L44" s="369">
        <v>7.8</v>
      </c>
      <c r="M44" s="314" t="s">
        <v>369</v>
      </c>
      <c r="N44" s="369">
        <v>6</v>
      </c>
      <c r="O44" s="314" t="s">
        <v>369</v>
      </c>
      <c r="P44" s="369">
        <v>8.1</v>
      </c>
      <c r="Q44" s="314"/>
      <c r="R44" s="369">
        <v>5.5</v>
      </c>
      <c r="S44" s="314" t="s">
        <v>369</v>
      </c>
      <c r="T44" s="369">
        <v>10.4</v>
      </c>
      <c r="U44" s="314" t="s">
        <v>369</v>
      </c>
      <c r="V44" s="369">
        <v>12.2</v>
      </c>
      <c r="W44" s="314" t="s">
        <v>369</v>
      </c>
    </row>
    <row r="45" spans="1:23" ht="15" customHeight="1">
      <c r="A45" s="267" t="s">
        <v>378</v>
      </c>
      <c r="B45" s="267" t="s">
        <v>31</v>
      </c>
      <c r="C45" s="25"/>
      <c r="D45" s="369">
        <v>10.7</v>
      </c>
      <c r="E45" s="359"/>
      <c r="F45" s="369">
        <v>11.1</v>
      </c>
      <c r="G45" s="359"/>
      <c r="H45" s="369">
        <v>9</v>
      </c>
      <c r="I45" s="314" t="s">
        <v>369</v>
      </c>
      <c r="J45" s="369">
        <v>5.0999999999999996</v>
      </c>
      <c r="K45" s="314" t="s">
        <v>369</v>
      </c>
      <c r="L45" s="369">
        <v>7.9</v>
      </c>
      <c r="M45" s="314" t="s">
        <v>369</v>
      </c>
      <c r="N45" s="369">
        <v>7.4</v>
      </c>
      <c r="O45" s="314" t="s">
        <v>369</v>
      </c>
      <c r="P45" s="369">
        <v>9.4</v>
      </c>
      <c r="Q45" s="314"/>
      <c r="R45" s="369">
        <v>8.4</v>
      </c>
      <c r="S45" s="314" t="s">
        <v>369</v>
      </c>
      <c r="T45" s="369">
        <v>13.1</v>
      </c>
      <c r="U45" s="314" t="s">
        <v>369</v>
      </c>
      <c r="V45" s="369">
        <v>14.7</v>
      </c>
      <c r="W45" s="314" t="s">
        <v>369</v>
      </c>
    </row>
    <row r="46" spans="1:23" ht="15" customHeight="1">
      <c r="A46" s="267" t="s">
        <v>379</v>
      </c>
      <c r="B46" s="267" t="s">
        <v>31</v>
      </c>
      <c r="C46" s="25"/>
      <c r="D46" s="369">
        <v>26.4</v>
      </c>
      <c r="E46" s="359"/>
      <c r="F46" s="369">
        <v>23.2</v>
      </c>
      <c r="G46" s="359"/>
      <c r="H46" s="369">
        <v>19.399999999999999</v>
      </c>
      <c r="I46" s="314" t="s">
        <v>369</v>
      </c>
      <c r="J46" s="369">
        <v>10.7</v>
      </c>
      <c r="K46" s="314" t="s">
        <v>369</v>
      </c>
      <c r="L46" s="369">
        <v>14.4</v>
      </c>
      <c r="M46" s="314" t="s">
        <v>369</v>
      </c>
      <c r="N46" s="369">
        <v>10</v>
      </c>
      <c r="O46" s="314" t="s">
        <v>369</v>
      </c>
      <c r="P46" s="369">
        <v>12.7</v>
      </c>
      <c r="Q46" s="314"/>
      <c r="R46" s="369">
        <v>7.4</v>
      </c>
      <c r="S46" s="314" t="s">
        <v>369</v>
      </c>
      <c r="T46" s="369">
        <v>16.7</v>
      </c>
      <c r="U46" s="314" t="s">
        <v>369</v>
      </c>
      <c r="V46" s="369">
        <v>22.2</v>
      </c>
      <c r="W46" s="314" t="s">
        <v>369</v>
      </c>
    </row>
    <row r="47" spans="1:23" ht="15" customHeight="1">
      <c r="A47" s="267" t="s">
        <v>380</v>
      </c>
      <c r="B47" s="267" t="s">
        <v>31</v>
      </c>
      <c r="C47" s="25"/>
      <c r="D47" s="369">
        <v>4.8</v>
      </c>
      <c r="E47" s="359"/>
      <c r="F47" s="369">
        <v>5.5</v>
      </c>
      <c r="G47" s="359"/>
      <c r="H47" s="369">
        <v>6</v>
      </c>
      <c r="I47" s="314"/>
      <c r="J47" s="369">
        <v>5.7</v>
      </c>
      <c r="K47" s="314"/>
      <c r="L47" s="369">
        <v>6.5</v>
      </c>
      <c r="M47" s="314"/>
      <c r="N47" s="369">
        <v>5.9</v>
      </c>
      <c r="O47" s="314"/>
      <c r="P47" s="369">
        <v>4.9000000000000004</v>
      </c>
      <c r="Q47" s="314"/>
      <c r="R47" s="369">
        <v>3.8</v>
      </c>
      <c r="S47" s="314"/>
      <c r="T47" s="369">
        <v>3.8</v>
      </c>
      <c r="U47" s="314"/>
      <c r="V47" s="369">
        <v>4.2</v>
      </c>
      <c r="W47" s="314"/>
    </row>
    <row r="48" spans="1:23" ht="15" customHeight="1">
      <c r="A48" s="267" t="s">
        <v>36</v>
      </c>
      <c r="B48" s="267" t="s">
        <v>31</v>
      </c>
      <c r="C48" s="25"/>
      <c r="D48" s="369">
        <v>8</v>
      </c>
      <c r="E48" s="359"/>
      <c r="F48" s="369">
        <v>8</v>
      </c>
      <c r="G48" s="359"/>
      <c r="H48" s="369">
        <v>7.3</v>
      </c>
      <c r="I48" s="314"/>
      <c r="J48" s="369">
        <v>7.5</v>
      </c>
      <c r="K48" s="314"/>
      <c r="L48" s="369">
        <v>6.4</v>
      </c>
      <c r="M48" s="314"/>
      <c r="N48" s="369">
        <v>7.1</v>
      </c>
      <c r="O48" s="314"/>
      <c r="P48" s="369">
        <v>7.9</v>
      </c>
      <c r="Q48" s="314"/>
      <c r="R48" s="369">
        <v>7.3</v>
      </c>
      <c r="S48" s="314"/>
      <c r="T48" s="369">
        <v>7.4</v>
      </c>
      <c r="U48" s="314"/>
      <c r="V48" s="369">
        <v>7.3</v>
      </c>
      <c r="W48" s="314"/>
    </row>
    <row r="49" spans="1:23" ht="15" customHeight="1">
      <c r="A49" s="267" t="s">
        <v>381</v>
      </c>
      <c r="B49" s="267" t="s">
        <v>31</v>
      </c>
      <c r="C49" s="25"/>
      <c r="D49" s="369">
        <v>41.1</v>
      </c>
      <c r="E49" s="359"/>
      <c r="F49" s="369">
        <v>37.799999999999997</v>
      </c>
      <c r="G49" s="359"/>
      <c r="H49" s="369">
        <v>38.4</v>
      </c>
      <c r="I49" s="314"/>
      <c r="J49" s="369">
        <v>41.4</v>
      </c>
      <c r="K49" s="314"/>
      <c r="L49" s="369">
        <v>44.2</v>
      </c>
      <c r="M49" s="314"/>
      <c r="N49" s="369">
        <v>45.3</v>
      </c>
      <c r="O49" s="314"/>
      <c r="P49" s="369">
        <v>42.5</v>
      </c>
      <c r="Q49" s="314"/>
      <c r="R49" s="369">
        <v>36.1</v>
      </c>
      <c r="S49" s="314"/>
      <c r="T49" s="369">
        <v>39.299999999999997</v>
      </c>
      <c r="U49" s="314"/>
      <c r="V49" s="369">
        <v>44.6</v>
      </c>
      <c r="W49" s="314"/>
    </row>
    <row r="50" spans="1:23">
      <c r="D50" s="353"/>
      <c r="F50" s="353"/>
      <c r="H50" s="353"/>
      <c r="J50" s="353"/>
      <c r="L50" s="353"/>
      <c r="N50" s="353"/>
      <c r="P50" s="353"/>
      <c r="R50" s="353"/>
      <c r="T50" s="353"/>
      <c r="V50" s="353"/>
    </row>
    <row r="51" spans="1:23">
      <c r="D51" s="353"/>
      <c r="F51" s="353"/>
      <c r="H51" s="353"/>
      <c r="J51" s="353"/>
      <c r="L51" s="353"/>
      <c r="N51" s="353"/>
      <c r="P51" s="353"/>
      <c r="R51" s="353"/>
      <c r="T51" s="353"/>
      <c r="V51" s="353"/>
    </row>
    <row r="52" spans="1:23">
      <c r="A52" s="124" t="s">
        <v>382</v>
      </c>
      <c r="B52" s="124"/>
      <c r="C52" s="124"/>
      <c r="D52" s="360"/>
      <c r="E52" s="124"/>
      <c r="F52" s="360"/>
      <c r="G52" s="124"/>
      <c r="H52" s="360"/>
      <c r="I52" s="124"/>
      <c r="J52" s="360"/>
      <c r="K52" s="124"/>
      <c r="L52" s="360"/>
      <c r="M52" s="124"/>
      <c r="N52" s="360"/>
      <c r="O52" s="124"/>
      <c r="P52" s="360"/>
      <c r="Q52" s="124"/>
      <c r="R52" s="360"/>
      <c r="S52" s="124"/>
      <c r="T52" s="360"/>
      <c r="U52" s="124"/>
      <c r="V52" s="360"/>
      <c r="W52" s="124"/>
    </row>
    <row r="53" spans="1:23">
      <c r="A53" s="124" t="s">
        <v>383</v>
      </c>
      <c r="B53" s="124"/>
      <c r="C53" s="124"/>
      <c r="D53" s="360"/>
      <c r="E53" s="124"/>
      <c r="F53" s="360"/>
      <c r="G53" s="124"/>
      <c r="H53" s="360"/>
      <c r="I53" s="124"/>
      <c r="J53" s="360"/>
      <c r="K53" s="124"/>
      <c r="L53" s="360"/>
      <c r="M53" s="124"/>
      <c r="N53" s="360"/>
      <c r="O53" s="124"/>
      <c r="P53" s="360"/>
      <c r="Q53" s="124"/>
      <c r="R53" s="360"/>
      <c r="S53" s="124"/>
      <c r="T53" s="360"/>
      <c r="U53" s="124"/>
      <c r="W53" s="124"/>
    </row>
    <row r="54" spans="1:23">
      <c r="A54" s="124" t="s">
        <v>384</v>
      </c>
      <c r="B54" s="124"/>
      <c r="C54" s="124"/>
      <c r="D54" s="360"/>
      <c r="E54" s="124"/>
      <c r="F54" s="360"/>
      <c r="G54" s="124"/>
      <c r="H54" s="360"/>
      <c r="I54" s="124"/>
      <c r="J54" s="360"/>
      <c r="K54" s="124"/>
      <c r="L54" s="360"/>
      <c r="M54" s="124"/>
      <c r="N54" s="360"/>
      <c r="O54" s="124"/>
      <c r="P54" s="360"/>
      <c r="Q54" s="124"/>
      <c r="R54" s="360"/>
      <c r="S54" s="124"/>
      <c r="T54" s="360"/>
      <c r="U54" s="124"/>
      <c r="W54" s="124"/>
    </row>
    <row r="55" spans="1:23">
      <c r="A55" s="124" t="s">
        <v>385</v>
      </c>
      <c r="B55" s="124"/>
      <c r="C55" s="124"/>
      <c r="D55" s="360"/>
      <c r="E55" s="124"/>
      <c r="F55" s="360"/>
      <c r="G55" s="124"/>
      <c r="H55" s="360"/>
      <c r="I55" s="124"/>
      <c r="J55" s="360"/>
      <c r="K55" s="124"/>
      <c r="L55" s="360"/>
      <c r="M55" s="124"/>
      <c r="N55" s="360"/>
      <c r="O55" s="124"/>
      <c r="P55" s="360"/>
      <c r="Q55" s="124"/>
      <c r="R55" s="360"/>
      <c r="S55" s="124"/>
      <c r="T55" s="360"/>
      <c r="U55" s="124"/>
      <c r="W55" s="124"/>
    </row>
    <row r="56" spans="1:23">
      <c r="A56" s="124" t="s">
        <v>386</v>
      </c>
      <c r="B56" s="124"/>
      <c r="C56" s="124"/>
      <c r="D56" s="360"/>
      <c r="E56" s="124"/>
      <c r="F56" s="360"/>
      <c r="G56" s="124"/>
      <c r="H56" s="360"/>
      <c r="I56" s="124"/>
      <c r="J56" s="360"/>
      <c r="K56" s="124"/>
      <c r="L56" s="360"/>
      <c r="M56" s="124"/>
      <c r="N56" s="360"/>
      <c r="O56" s="124"/>
      <c r="P56" s="360"/>
      <c r="Q56" s="124"/>
      <c r="R56" s="360"/>
      <c r="S56" s="124"/>
      <c r="T56" s="360"/>
      <c r="U56" s="124"/>
      <c r="W56" s="124"/>
    </row>
    <row r="57" spans="1:23">
      <c r="A57" s="124" t="s">
        <v>387</v>
      </c>
      <c r="B57" s="124"/>
      <c r="C57" s="124"/>
      <c r="D57" s="360"/>
      <c r="E57" s="124"/>
      <c r="F57" s="360"/>
      <c r="G57" s="124"/>
      <c r="H57" s="360"/>
      <c r="I57" s="124"/>
      <c r="J57" s="360"/>
      <c r="K57" s="124"/>
      <c r="L57" s="360"/>
      <c r="M57" s="124"/>
      <c r="N57" s="360"/>
      <c r="O57" s="124"/>
      <c r="P57" s="360"/>
      <c r="Q57" s="124"/>
      <c r="R57" s="360"/>
      <c r="S57" s="124"/>
      <c r="T57" s="360"/>
      <c r="U57" s="124"/>
      <c r="W57" s="124"/>
    </row>
    <row r="58" spans="1:23">
      <c r="A58" s="124" t="s">
        <v>388</v>
      </c>
      <c r="B58" s="124"/>
      <c r="C58" s="124"/>
      <c r="D58" s="360"/>
      <c r="E58" s="124"/>
      <c r="F58" s="360"/>
      <c r="G58" s="124"/>
      <c r="H58" s="360"/>
      <c r="I58" s="124"/>
      <c r="J58" s="360"/>
      <c r="K58" s="124"/>
      <c r="L58" s="360"/>
      <c r="M58" s="124"/>
      <c r="N58" s="360"/>
      <c r="O58" s="124"/>
      <c r="P58" s="360"/>
      <c r="Q58" s="124"/>
      <c r="R58" s="360"/>
      <c r="S58" s="124"/>
      <c r="T58" s="360"/>
      <c r="U58" s="124"/>
      <c r="W58" s="124"/>
    </row>
    <row r="59" spans="1:23" ht="14.45" customHeight="1">
      <c r="A59" s="124" t="s">
        <v>389</v>
      </c>
      <c r="B59" s="202"/>
      <c r="C59" s="202"/>
      <c r="D59" s="202"/>
      <c r="E59" s="202"/>
      <c r="F59" s="202"/>
      <c r="G59" s="202"/>
      <c r="H59" s="202"/>
      <c r="I59" s="202"/>
      <c r="J59" s="202"/>
      <c r="K59" s="202"/>
      <c r="L59" s="202"/>
      <c r="M59" s="202"/>
      <c r="N59" s="202"/>
      <c r="O59" s="202"/>
      <c r="P59" s="202"/>
      <c r="Q59" s="202"/>
      <c r="R59" s="202"/>
      <c r="S59" s="202"/>
      <c r="T59" s="202"/>
      <c r="U59" s="202"/>
      <c r="W59" s="202"/>
    </row>
  </sheetData>
  <pageMargins left="0.31496062992125984" right="0.11811023622047245" top="0.15748031496062992" bottom="0.15748031496062992" header="0.31496062992125984" footer="0.31496062992125984"/>
  <pageSetup scale="63" orientation="landscape"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62"/>
  <sheetViews>
    <sheetView showGridLines="0" zoomScale="75" zoomScaleNormal="75" workbookViewId="0">
      <selection activeCell="F22" sqref="F22"/>
    </sheetView>
  </sheetViews>
  <sheetFormatPr defaultColWidth="14.85546875" defaultRowHeight="12.75"/>
  <cols>
    <col min="1" max="1" width="106.85546875" style="25" bestFit="1" customWidth="1"/>
    <col min="2" max="16384" width="14.85546875" style="25"/>
  </cols>
  <sheetData>
    <row r="1" spans="1:1" ht="14.25">
      <c r="A1" s="374" t="s">
        <v>390</v>
      </c>
    </row>
    <row r="3" spans="1:1" ht="13.5" thickBot="1">
      <c r="A3" s="370" t="s">
        <v>391</v>
      </c>
    </row>
    <row r="4" spans="1:1">
      <c r="A4" s="371"/>
    </row>
    <row r="5" spans="1:1" ht="13.5" thickBot="1">
      <c r="A5" s="376" t="s">
        <v>392</v>
      </c>
    </row>
    <row r="6" spans="1:1">
      <c r="A6" s="372"/>
    </row>
    <row r="7" spans="1:1">
      <c r="A7" s="373" t="s">
        <v>43</v>
      </c>
    </row>
    <row r="8" spans="1:1">
      <c r="A8" s="377" t="s">
        <v>393</v>
      </c>
    </row>
    <row r="9" spans="1:1">
      <c r="A9" s="378" t="s">
        <v>394</v>
      </c>
    </row>
    <row r="10" spans="1:1">
      <c r="A10" s="378" t="s">
        <v>395</v>
      </c>
    </row>
    <row r="11" spans="1:1">
      <c r="A11" s="378" t="s">
        <v>396</v>
      </c>
    </row>
    <row r="12" spans="1:1">
      <c r="A12" s="378" t="s">
        <v>397</v>
      </c>
    </row>
    <row r="13" spans="1:1">
      <c r="A13" s="378" t="s">
        <v>398</v>
      </c>
    </row>
    <row r="14" spans="1:1">
      <c r="A14" s="378" t="s">
        <v>399</v>
      </c>
    </row>
    <row r="15" spans="1:1" ht="14.25">
      <c r="A15" s="378" t="s">
        <v>400</v>
      </c>
    </row>
    <row r="16" spans="1:1">
      <c r="A16" s="344"/>
    </row>
    <row r="17" spans="1:1">
      <c r="A17" s="373" t="s">
        <v>401</v>
      </c>
    </row>
    <row r="18" spans="1:1">
      <c r="A18" s="378" t="s">
        <v>402</v>
      </c>
    </row>
    <row r="19" spans="1:1">
      <c r="A19" s="378" t="s">
        <v>403</v>
      </c>
    </row>
    <row r="20" spans="1:1" ht="14.25">
      <c r="A20" s="378" t="s">
        <v>404</v>
      </c>
    </row>
    <row r="21" spans="1:1">
      <c r="A21" s="378" t="s">
        <v>405</v>
      </c>
    </row>
    <row r="22" spans="1:1" ht="14.25">
      <c r="A22" s="378" t="s">
        <v>406</v>
      </c>
    </row>
    <row r="23" spans="1:1">
      <c r="A23" s="378" t="s">
        <v>407</v>
      </c>
    </row>
    <row r="24" spans="1:1">
      <c r="A24" s="378" t="s">
        <v>408</v>
      </c>
    </row>
    <row r="25" spans="1:1">
      <c r="A25" s="378" t="s">
        <v>409</v>
      </c>
    </row>
    <row r="26" spans="1:1" ht="14.25">
      <c r="A26" s="378" t="s">
        <v>410</v>
      </c>
    </row>
    <row r="27" spans="1:1">
      <c r="A27" s="378" t="s">
        <v>411</v>
      </c>
    </row>
    <row r="28" spans="1:1">
      <c r="A28" s="378" t="s">
        <v>412</v>
      </c>
    </row>
    <row r="29" spans="1:1" ht="14.25">
      <c r="A29" s="378" t="s">
        <v>413</v>
      </c>
    </row>
    <row r="30" spans="1:1">
      <c r="A30" s="378" t="s">
        <v>414</v>
      </c>
    </row>
    <row r="31" spans="1:1" ht="14.25">
      <c r="A31" s="378" t="s">
        <v>415</v>
      </c>
    </row>
    <row r="32" spans="1:1" ht="14.25">
      <c r="A32" s="378" t="s">
        <v>416</v>
      </c>
    </row>
    <row r="33" spans="1:1" ht="14.25">
      <c r="A33" s="378" t="s">
        <v>417</v>
      </c>
    </row>
    <row r="34" spans="1:1">
      <c r="A34" s="378" t="s">
        <v>418</v>
      </c>
    </row>
    <row r="35" spans="1:1">
      <c r="A35" s="378" t="s">
        <v>419</v>
      </c>
    </row>
    <row r="36" spans="1:1">
      <c r="A36" s="378" t="s">
        <v>420</v>
      </c>
    </row>
    <row r="37" spans="1:1">
      <c r="A37" s="378" t="s">
        <v>421</v>
      </c>
    </row>
    <row r="38" spans="1:1">
      <c r="A38" s="378" t="s">
        <v>422</v>
      </c>
    </row>
    <row r="39" spans="1:1">
      <c r="A39" s="378" t="s">
        <v>423</v>
      </c>
    </row>
    <row r="40" spans="1:1">
      <c r="A40" s="378" t="s">
        <v>424</v>
      </c>
    </row>
    <row r="41" spans="1:1">
      <c r="A41" s="378" t="s">
        <v>425</v>
      </c>
    </row>
    <row r="42" spans="1:1">
      <c r="A42" s="378" t="s">
        <v>426</v>
      </c>
    </row>
    <row r="43" spans="1:1">
      <c r="A43" s="378" t="s">
        <v>427</v>
      </c>
    </row>
    <row r="44" spans="1:1">
      <c r="A44" s="378" t="s">
        <v>428</v>
      </c>
    </row>
    <row r="45" spans="1:1">
      <c r="A45" s="378" t="s">
        <v>429</v>
      </c>
    </row>
    <row r="46" spans="1:1" ht="14.25">
      <c r="A46" s="378" t="s">
        <v>430</v>
      </c>
    </row>
    <row r="47" spans="1:1">
      <c r="A47" s="378" t="s">
        <v>431</v>
      </c>
    </row>
    <row r="48" spans="1:1">
      <c r="A48" s="344"/>
    </row>
    <row r="49" spans="1:1" ht="13.5" thickBot="1">
      <c r="A49" s="376" t="s">
        <v>432</v>
      </c>
    </row>
    <row r="50" spans="1:1">
      <c r="A50" s="375"/>
    </row>
    <row r="51" spans="1:1">
      <c r="A51" s="373" t="s">
        <v>401</v>
      </c>
    </row>
    <row r="52" spans="1:1">
      <c r="A52" s="378" t="s">
        <v>433</v>
      </c>
    </row>
    <row r="53" spans="1:1">
      <c r="A53" s="378" t="s">
        <v>434</v>
      </c>
    </row>
    <row r="54" spans="1:1">
      <c r="A54" s="378" t="s">
        <v>435</v>
      </c>
    </row>
    <row r="55" spans="1:1">
      <c r="A55" s="378" t="s">
        <v>436</v>
      </c>
    </row>
    <row r="56" spans="1:1" ht="14.25">
      <c r="A56" s="378" t="s">
        <v>437</v>
      </c>
    </row>
    <row r="58" spans="1:1">
      <c r="A58" s="124" t="s">
        <v>438</v>
      </c>
    </row>
    <row r="59" spans="1:1">
      <c r="A59" s="124" t="s">
        <v>439</v>
      </c>
    </row>
    <row r="60" spans="1:1">
      <c r="A60" s="124" t="s">
        <v>440</v>
      </c>
    </row>
    <row r="61" spans="1:1">
      <c r="A61" s="124" t="s">
        <v>441</v>
      </c>
    </row>
    <row r="62" spans="1:1">
      <c r="A62" s="124"/>
    </row>
  </sheetData>
  <sortState xmlns:xlrd2="http://schemas.microsoft.com/office/spreadsheetml/2017/richdata2" ref="A10:A15">
    <sortCondition ref="A9:A15"/>
  </sortState>
  <pageMargins left="0.31496062992125984" right="0.70866141732283472" top="0.19685039370078741" bottom="0.19685039370078741" header="0.31496062992125984" footer="0.31496062992125984"/>
  <pageSetup paperSize="9" scale="86" orientation="portrait"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2"/>
  <sheetViews>
    <sheetView zoomScale="75" zoomScaleNormal="75" workbookViewId="0"/>
  </sheetViews>
  <sheetFormatPr defaultColWidth="11.5703125" defaultRowHeight="15"/>
  <cols>
    <col min="1" max="1" width="40.7109375" style="1" customWidth="1"/>
    <col min="2" max="16384" width="11.5703125" style="1"/>
  </cols>
  <sheetData>
    <row r="1" spans="1:18" ht="21.75" customHeight="1">
      <c r="A1" s="19" t="s">
        <v>13</v>
      </c>
    </row>
    <row r="2" spans="1:18">
      <c r="A2" s="22"/>
    </row>
    <row r="3" spans="1:18">
      <c r="A3" s="21" t="s">
        <v>442</v>
      </c>
    </row>
    <row r="5" spans="1:18" ht="55.5" customHeight="1">
      <c r="A5" s="418" t="s">
        <v>443</v>
      </c>
      <c r="B5" s="431" t="s">
        <v>444</v>
      </c>
      <c r="C5" s="432"/>
      <c r="D5" s="432"/>
      <c r="E5" s="432"/>
      <c r="F5" s="432"/>
      <c r="G5" s="432"/>
      <c r="H5" s="432"/>
      <c r="I5" s="432"/>
      <c r="J5" s="432"/>
      <c r="K5" s="432"/>
      <c r="L5" s="432"/>
      <c r="M5" s="432"/>
      <c r="N5" s="432"/>
      <c r="O5" s="432"/>
      <c r="P5" s="432"/>
      <c r="Q5" s="432"/>
      <c r="R5" s="432"/>
    </row>
    <row r="6" spans="1:18">
      <c r="A6" s="381"/>
      <c r="B6" s="5"/>
      <c r="C6" s="5"/>
      <c r="D6" s="5"/>
      <c r="E6" s="5"/>
      <c r="F6" s="5"/>
      <c r="G6" s="5"/>
      <c r="H6" s="5"/>
      <c r="I6" s="5"/>
      <c r="J6" s="5"/>
      <c r="K6" s="5"/>
      <c r="L6" s="5"/>
      <c r="M6" s="5"/>
      <c r="N6" s="5"/>
      <c r="O6" s="5"/>
      <c r="P6" s="5"/>
      <c r="Q6" s="5"/>
      <c r="R6" s="5"/>
    </row>
    <row r="7" spans="1:18" ht="15" customHeight="1">
      <c r="A7" s="419" t="s">
        <v>27</v>
      </c>
      <c r="B7" s="433" t="s">
        <v>445</v>
      </c>
      <c r="C7" s="434"/>
      <c r="D7" s="434"/>
      <c r="E7" s="434"/>
      <c r="F7" s="434"/>
      <c r="G7" s="434"/>
      <c r="H7" s="434"/>
      <c r="I7" s="434"/>
      <c r="J7" s="434"/>
      <c r="K7" s="434"/>
      <c r="L7" s="434"/>
      <c r="M7" s="434"/>
      <c r="N7" s="434"/>
      <c r="O7" s="434"/>
      <c r="P7" s="434"/>
      <c r="Q7" s="434"/>
      <c r="R7" s="434"/>
    </row>
    <row r="8" spans="1:18">
      <c r="A8" s="379"/>
      <c r="B8" s="6"/>
      <c r="C8" s="6"/>
      <c r="D8" s="6"/>
      <c r="E8" s="6"/>
      <c r="F8" s="6"/>
      <c r="G8" s="6"/>
      <c r="H8" s="6"/>
      <c r="I8" s="6"/>
      <c r="J8" s="6"/>
      <c r="K8" s="6"/>
      <c r="L8" s="6"/>
      <c r="M8" s="6"/>
      <c r="N8" s="6"/>
      <c r="O8" s="6"/>
      <c r="P8" s="6"/>
      <c r="Q8" s="6"/>
      <c r="R8" s="6"/>
    </row>
    <row r="9" spans="1:18" ht="156" customHeight="1">
      <c r="A9" s="420" t="s">
        <v>446</v>
      </c>
      <c r="B9" s="430" t="s">
        <v>447</v>
      </c>
      <c r="C9" s="446"/>
      <c r="D9" s="446"/>
      <c r="E9" s="446"/>
      <c r="F9" s="446"/>
      <c r="G9" s="446"/>
      <c r="H9" s="446"/>
      <c r="I9" s="446"/>
      <c r="J9" s="446"/>
      <c r="K9" s="446"/>
      <c r="L9" s="446"/>
      <c r="M9" s="446"/>
      <c r="N9" s="446"/>
      <c r="O9" s="446"/>
      <c r="P9" s="446"/>
      <c r="Q9" s="446"/>
      <c r="R9" s="446"/>
    </row>
    <row r="10" spans="1:18">
      <c r="A10" s="380"/>
    </row>
    <row r="11" spans="1:18" ht="58.15" customHeight="1">
      <c r="A11" s="380"/>
      <c r="B11" s="435" t="s">
        <v>448</v>
      </c>
      <c r="C11" s="447"/>
      <c r="D11" s="447"/>
      <c r="E11" s="447"/>
      <c r="F11" s="447"/>
      <c r="G11" s="447"/>
      <c r="H11" s="447"/>
      <c r="I11" s="447"/>
      <c r="J11" s="447"/>
      <c r="K11" s="447"/>
      <c r="L11" s="447"/>
      <c r="M11" s="447"/>
      <c r="N11" s="447"/>
      <c r="O11" s="447"/>
      <c r="P11" s="447"/>
      <c r="Q11" s="447"/>
      <c r="R11" s="447"/>
    </row>
    <row r="12" spans="1:18" ht="8.4499999999999993" customHeight="1">
      <c r="A12" s="379"/>
      <c r="B12" s="6"/>
      <c r="C12" s="6"/>
      <c r="D12" s="6"/>
      <c r="E12" s="6"/>
      <c r="F12" s="6"/>
      <c r="G12" s="6"/>
      <c r="H12" s="6"/>
      <c r="I12" s="6"/>
      <c r="J12" s="6"/>
      <c r="K12" s="6"/>
      <c r="L12" s="6"/>
      <c r="M12" s="6"/>
      <c r="N12" s="6"/>
      <c r="O12" s="6"/>
      <c r="P12" s="6"/>
      <c r="Q12" s="6"/>
      <c r="R12" s="6"/>
    </row>
    <row r="13" spans="1:18" ht="157.15" customHeight="1">
      <c r="A13" s="420" t="s">
        <v>449</v>
      </c>
      <c r="B13" s="430" t="s">
        <v>450</v>
      </c>
      <c r="C13" s="430"/>
      <c r="D13" s="430"/>
      <c r="E13" s="430"/>
      <c r="F13" s="430"/>
      <c r="G13" s="430"/>
      <c r="H13" s="430"/>
      <c r="I13" s="430"/>
      <c r="J13" s="430"/>
      <c r="K13" s="430"/>
      <c r="L13" s="430"/>
      <c r="M13" s="430"/>
      <c r="N13" s="430"/>
      <c r="O13" s="430"/>
      <c r="P13" s="430"/>
      <c r="Q13" s="430"/>
      <c r="R13" s="430"/>
    </row>
    <row r="14" spans="1:18">
      <c r="A14" s="379"/>
      <c r="B14" s="6"/>
      <c r="C14" s="6"/>
      <c r="D14" s="6"/>
      <c r="E14" s="6"/>
      <c r="F14" s="6"/>
      <c r="G14" s="6"/>
      <c r="H14" s="6"/>
      <c r="I14" s="6"/>
      <c r="J14" s="6"/>
      <c r="K14" s="6"/>
      <c r="L14" s="6"/>
      <c r="M14" s="6"/>
      <c r="N14" s="6"/>
      <c r="O14" s="6"/>
      <c r="P14" s="6"/>
      <c r="Q14" s="6"/>
      <c r="R14" s="6"/>
    </row>
    <row r="15" spans="1:18">
      <c r="A15" s="380"/>
    </row>
    <row r="16" spans="1:18" ht="72" customHeight="1">
      <c r="A16" s="419" t="s">
        <v>34</v>
      </c>
      <c r="B16" s="435" t="s">
        <v>451</v>
      </c>
      <c r="C16" s="435"/>
      <c r="D16" s="435"/>
      <c r="E16" s="435"/>
      <c r="F16" s="435"/>
      <c r="G16" s="435"/>
      <c r="H16" s="435"/>
      <c r="I16" s="435"/>
      <c r="J16" s="435"/>
      <c r="K16" s="435"/>
      <c r="L16" s="435"/>
      <c r="M16" s="435"/>
      <c r="N16" s="435"/>
      <c r="O16" s="435"/>
      <c r="P16" s="435"/>
      <c r="Q16" s="435"/>
      <c r="R16" s="435"/>
    </row>
    <row r="17" spans="1:18">
      <c r="A17" s="379"/>
      <c r="B17" s="6"/>
      <c r="C17" s="6"/>
      <c r="D17" s="6"/>
      <c r="E17" s="6"/>
      <c r="F17" s="6"/>
      <c r="G17" s="6"/>
      <c r="H17" s="6"/>
      <c r="I17" s="6"/>
      <c r="J17" s="6"/>
      <c r="K17" s="6"/>
      <c r="L17" s="6"/>
      <c r="M17" s="6"/>
      <c r="N17" s="6"/>
      <c r="O17" s="6"/>
      <c r="P17" s="6"/>
      <c r="Q17" s="6"/>
      <c r="R17" s="6"/>
    </row>
    <row r="18" spans="1:18" ht="72" customHeight="1">
      <c r="A18" s="420" t="s">
        <v>36</v>
      </c>
      <c r="B18" s="430" t="s">
        <v>452</v>
      </c>
      <c r="C18" s="446"/>
      <c r="D18" s="446"/>
      <c r="E18" s="446"/>
      <c r="F18" s="446"/>
      <c r="G18" s="446"/>
      <c r="H18" s="446"/>
      <c r="I18" s="446"/>
      <c r="J18" s="446"/>
      <c r="K18" s="446"/>
      <c r="L18" s="446"/>
      <c r="M18" s="446"/>
      <c r="N18" s="446"/>
      <c r="O18" s="446"/>
      <c r="P18" s="446"/>
      <c r="Q18" s="446"/>
      <c r="R18" s="446"/>
    </row>
    <row r="19" spans="1:18">
      <c r="A19" s="379"/>
      <c r="B19" s="6"/>
      <c r="C19" s="6"/>
      <c r="D19" s="6"/>
      <c r="E19" s="6"/>
      <c r="F19" s="6"/>
      <c r="G19" s="6"/>
      <c r="H19" s="6"/>
      <c r="I19" s="6"/>
      <c r="J19" s="6"/>
      <c r="K19" s="6"/>
      <c r="L19" s="6"/>
      <c r="M19" s="6"/>
      <c r="N19" s="6"/>
      <c r="O19" s="6"/>
      <c r="P19" s="6"/>
      <c r="Q19" s="6"/>
      <c r="R19" s="6"/>
    </row>
    <row r="20" spans="1:18" ht="136.15" customHeight="1">
      <c r="A20" s="421" t="s">
        <v>39</v>
      </c>
      <c r="B20" s="430" t="s">
        <v>453</v>
      </c>
      <c r="C20" s="446"/>
      <c r="D20" s="446"/>
      <c r="E20" s="446"/>
      <c r="F20" s="446"/>
      <c r="G20" s="446"/>
      <c r="H20" s="446"/>
      <c r="I20" s="446"/>
      <c r="J20" s="446"/>
      <c r="K20" s="446"/>
      <c r="L20" s="446"/>
      <c r="M20" s="446"/>
      <c r="N20" s="446"/>
      <c r="O20" s="446"/>
      <c r="P20" s="446"/>
      <c r="Q20" s="446"/>
      <c r="R20" s="446"/>
    </row>
    <row r="21" spans="1:18">
      <c r="A21" s="379"/>
      <c r="B21" s="6"/>
      <c r="C21" s="6"/>
      <c r="D21" s="6"/>
      <c r="E21" s="6"/>
      <c r="F21" s="6"/>
      <c r="G21" s="6"/>
      <c r="H21" s="6"/>
      <c r="I21" s="6"/>
      <c r="J21" s="6"/>
      <c r="K21" s="6"/>
      <c r="L21" s="6"/>
      <c r="M21" s="6"/>
      <c r="N21" s="6"/>
      <c r="O21" s="6"/>
      <c r="P21" s="6"/>
      <c r="Q21" s="6"/>
      <c r="R21" s="6"/>
    </row>
    <row r="22" spans="1:18">
      <c r="A22" s="380"/>
    </row>
    <row r="23" spans="1:18">
      <c r="A23" s="380"/>
    </row>
    <row r="24" spans="1:18">
      <c r="A24" s="422" t="s">
        <v>454</v>
      </c>
    </row>
    <row r="25" spans="1:18">
      <c r="A25" s="380"/>
    </row>
    <row r="26" spans="1:18">
      <c r="A26" s="380"/>
    </row>
    <row r="27" spans="1:18" ht="46.15" customHeight="1">
      <c r="A27" s="420" t="s">
        <v>455</v>
      </c>
      <c r="B27" s="436" t="s">
        <v>456</v>
      </c>
      <c r="C27" s="437"/>
      <c r="D27" s="437"/>
      <c r="E27" s="437"/>
      <c r="F27" s="437"/>
      <c r="G27" s="437"/>
      <c r="H27" s="437"/>
      <c r="I27" s="437"/>
      <c r="J27" s="437"/>
      <c r="K27" s="437"/>
      <c r="L27" s="437"/>
      <c r="M27" s="437"/>
      <c r="N27" s="437"/>
      <c r="O27" s="437"/>
      <c r="P27" s="437"/>
      <c r="Q27" s="437"/>
      <c r="R27" s="437"/>
    </row>
    <row r="28" spans="1:18">
      <c r="A28" s="379"/>
      <c r="B28" s="6"/>
      <c r="C28" s="6"/>
      <c r="D28" s="6"/>
      <c r="E28" s="6"/>
      <c r="F28" s="6"/>
      <c r="G28" s="6"/>
      <c r="H28" s="6"/>
      <c r="I28" s="6"/>
      <c r="J28" s="6"/>
      <c r="K28" s="6"/>
      <c r="L28" s="6"/>
      <c r="M28" s="6"/>
      <c r="N28" s="6"/>
      <c r="O28" s="6"/>
      <c r="P28" s="6"/>
      <c r="Q28" s="6"/>
      <c r="R28" s="6"/>
    </row>
    <row r="29" spans="1:18" ht="46.15" customHeight="1">
      <c r="A29" s="420" t="s">
        <v>457</v>
      </c>
      <c r="B29" s="430" t="s">
        <v>458</v>
      </c>
      <c r="C29" s="446"/>
      <c r="D29" s="446"/>
      <c r="E29" s="446"/>
      <c r="F29" s="446"/>
      <c r="G29" s="446"/>
      <c r="H29" s="446"/>
      <c r="I29" s="446"/>
      <c r="J29" s="446"/>
      <c r="K29" s="446"/>
      <c r="L29" s="446"/>
      <c r="M29" s="446"/>
      <c r="N29" s="446"/>
      <c r="O29" s="446"/>
      <c r="P29" s="446"/>
      <c r="Q29" s="446"/>
      <c r="R29" s="446"/>
    </row>
    <row r="30" spans="1:18">
      <c r="A30" s="379"/>
      <c r="B30" s="6"/>
      <c r="C30" s="6"/>
      <c r="D30" s="6"/>
      <c r="E30" s="6"/>
      <c r="F30" s="6"/>
      <c r="G30" s="6"/>
      <c r="H30" s="6"/>
      <c r="I30" s="6"/>
      <c r="J30" s="6"/>
      <c r="K30" s="6"/>
      <c r="L30" s="6"/>
      <c r="M30" s="6"/>
      <c r="N30" s="6"/>
      <c r="O30" s="6"/>
      <c r="P30" s="6"/>
      <c r="Q30" s="6"/>
      <c r="R30" s="6"/>
    </row>
    <row r="31" spans="1:18" ht="46.15" customHeight="1">
      <c r="A31" s="420" t="s">
        <v>459</v>
      </c>
      <c r="B31" s="430" t="s">
        <v>460</v>
      </c>
      <c r="C31" s="446"/>
      <c r="D31" s="446"/>
      <c r="E31" s="446"/>
      <c r="F31" s="446"/>
      <c r="G31" s="446"/>
      <c r="H31" s="446"/>
      <c r="I31" s="446"/>
      <c r="J31" s="446"/>
      <c r="K31" s="446"/>
      <c r="L31" s="446"/>
      <c r="M31" s="446"/>
      <c r="N31" s="446"/>
      <c r="O31" s="446"/>
      <c r="P31" s="446"/>
      <c r="Q31" s="446"/>
      <c r="R31" s="446"/>
    </row>
    <row r="32" spans="1:18">
      <c r="A32" s="379"/>
      <c r="B32" s="6"/>
      <c r="C32" s="6"/>
      <c r="D32" s="6"/>
      <c r="E32" s="6"/>
      <c r="F32" s="6"/>
      <c r="G32" s="6"/>
      <c r="H32" s="6"/>
      <c r="I32" s="6"/>
      <c r="J32" s="6"/>
      <c r="K32" s="6"/>
      <c r="L32" s="6"/>
      <c r="M32" s="6"/>
      <c r="N32" s="6"/>
      <c r="O32" s="6"/>
      <c r="P32" s="6"/>
      <c r="Q32" s="6"/>
      <c r="R32" s="6"/>
    </row>
    <row r="33" spans="1:18" ht="45.75" customHeight="1">
      <c r="A33" s="420" t="s">
        <v>266</v>
      </c>
      <c r="B33" s="430" t="s">
        <v>461</v>
      </c>
      <c r="C33" s="446"/>
      <c r="D33" s="446"/>
      <c r="E33" s="446"/>
      <c r="F33" s="446"/>
      <c r="G33" s="446"/>
      <c r="H33" s="446"/>
      <c r="I33" s="446"/>
      <c r="J33" s="446"/>
      <c r="K33" s="446"/>
      <c r="L33" s="446"/>
      <c r="M33" s="446"/>
      <c r="N33" s="446"/>
      <c r="O33" s="446"/>
      <c r="P33" s="446"/>
      <c r="Q33" s="446"/>
      <c r="R33" s="446"/>
    </row>
    <row r="34" spans="1:18" ht="9.75" customHeight="1">
      <c r="A34" s="379"/>
      <c r="B34" s="6"/>
      <c r="C34" s="6"/>
      <c r="D34" s="6"/>
      <c r="E34" s="6"/>
      <c r="F34" s="6"/>
      <c r="G34" s="6"/>
      <c r="H34" s="6"/>
      <c r="I34" s="6"/>
      <c r="J34" s="6"/>
      <c r="K34" s="6"/>
      <c r="L34" s="6"/>
      <c r="M34" s="6"/>
      <c r="N34" s="6"/>
      <c r="O34" s="6"/>
      <c r="P34" s="6"/>
      <c r="Q34" s="6"/>
      <c r="R34" s="6"/>
    </row>
    <row r="35" spans="1:18">
      <c r="A35" s="7"/>
      <c r="B35" s="7"/>
      <c r="C35" s="7"/>
      <c r="D35" s="7"/>
      <c r="E35" s="7"/>
      <c r="F35" s="7"/>
      <c r="G35" s="7"/>
      <c r="H35" s="7"/>
      <c r="I35" s="7"/>
      <c r="J35" s="7"/>
      <c r="K35" s="7"/>
    </row>
    <row r="36" spans="1:18">
      <c r="A36" s="8"/>
      <c r="B36" s="7"/>
      <c r="C36" s="7"/>
      <c r="D36" s="7"/>
      <c r="E36" s="7"/>
      <c r="F36" s="7"/>
      <c r="G36" s="7"/>
      <c r="H36" s="7"/>
      <c r="I36" s="7"/>
      <c r="J36" s="7"/>
      <c r="K36" s="7"/>
    </row>
    <row r="37" spans="1:18">
      <c r="A37" s="9"/>
      <c r="B37" s="7"/>
      <c r="C37" s="7"/>
      <c r="D37" s="7"/>
      <c r="E37" s="7"/>
      <c r="F37" s="7"/>
      <c r="G37" s="7"/>
      <c r="H37" s="7"/>
      <c r="I37" s="7"/>
      <c r="J37" s="7"/>
      <c r="K37" s="7"/>
    </row>
    <row r="38" spans="1:18">
      <c r="A38" s="8"/>
      <c r="B38" s="7"/>
      <c r="C38" s="7"/>
      <c r="D38" s="7"/>
      <c r="E38" s="7"/>
      <c r="F38" s="7"/>
      <c r="G38" s="7"/>
      <c r="H38" s="7"/>
      <c r="I38" s="7"/>
      <c r="J38" s="7"/>
      <c r="K38" s="7"/>
    </row>
    <row r="39" spans="1:18">
      <c r="A39" s="8"/>
      <c r="B39" s="7"/>
      <c r="C39" s="7"/>
      <c r="D39" s="7"/>
      <c r="E39" s="7"/>
      <c r="F39" s="7"/>
      <c r="G39" s="7"/>
      <c r="H39" s="7"/>
      <c r="I39" s="7"/>
      <c r="J39" s="7"/>
      <c r="K39" s="7"/>
    </row>
    <row r="40" spans="1:18">
      <c r="A40" s="8"/>
      <c r="B40" s="7"/>
      <c r="C40" s="7"/>
      <c r="D40" s="7"/>
      <c r="E40" s="7"/>
      <c r="F40" s="7"/>
      <c r="G40" s="7"/>
      <c r="H40" s="7"/>
      <c r="I40" s="7"/>
      <c r="J40" s="7"/>
      <c r="K40" s="7"/>
    </row>
    <row r="41" spans="1:18">
      <c r="A41" s="9"/>
      <c r="B41" s="7"/>
      <c r="C41" s="7"/>
      <c r="D41" s="7"/>
      <c r="E41" s="7"/>
      <c r="F41" s="7"/>
      <c r="G41" s="7"/>
      <c r="H41" s="7"/>
      <c r="I41" s="7"/>
      <c r="J41" s="7"/>
      <c r="K41" s="7"/>
    </row>
    <row r="42" spans="1:18">
      <c r="A42" s="8"/>
      <c r="B42" s="7"/>
      <c r="C42" s="7"/>
      <c r="D42" s="7"/>
      <c r="E42" s="7"/>
      <c r="F42" s="7"/>
      <c r="G42" s="7"/>
      <c r="H42" s="7"/>
      <c r="I42" s="7"/>
      <c r="J42" s="7"/>
      <c r="K42" s="7"/>
    </row>
    <row r="43" spans="1:18">
      <c r="A43" s="8"/>
      <c r="B43" s="7"/>
      <c r="C43" s="7"/>
      <c r="D43" s="7"/>
      <c r="E43" s="7"/>
      <c r="F43" s="7"/>
      <c r="G43" s="7"/>
      <c r="H43" s="7"/>
      <c r="I43" s="7"/>
      <c r="J43" s="7"/>
      <c r="K43" s="7"/>
    </row>
    <row r="44" spans="1:18">
      <c r="A44" s="7"/>
      <c r="B44" s="7"/>
      <c r="C44" s="7"/>
      <c r="D44" s="7"/>
      <c r="E44" s="7"/>
      <c r="F44" s="7"/>
      <c r="G44" s="7"/>
      <c r="H44" s="7"/>
      <c r="I44" s="7"/>
      <c r="J44" s="7"/>
      <c r="K44" s="7"/>
    </row>
    <row r="45" spans="1:18">
      <c r="A45" s="8"/>
      <c r="B45" s="7"/>
      <c r="C45" s="7"/>
      <c r="D45" s="7"/>
      <c r="E45" s="7"/>
      <c r="F45" s="7"/>
      <c r="G45" s="7"/>
      <c r="H45" s="7"/>
      <c r="I45" s="7"/>
      <c r="J45" s="7"/>
      <c r="K45" s="7"/>
    </row>
    <row r="46" spans="1:18">
      <c r="A46" s="8"/>
      <c r="B46" s="7"/>
      <c r="C46" s="7"/>
      <c r="D46" s="7"/>
      <c r="E46" s="7"/>
      <c r="F46" s="7"/>
      <c r="G46" s="7"/>
      <c r="H46" s="7"/>
      <c r="I46" s="7"/>
      <c r="J46" s="7"/>
      <c r="K46" s="7"/>
    </row>
    <row r="47" spans="1:18">
      <c r="A47" s="7"/>
      <c r="B47" s="7"/>
      <c r="C47" s="7"/>
      <c r="D47" s="7"/>
      <c r="E47" s="7"/>
      <c r="F47" s="7"/>
      <c r="G47" s="7"/>
      <c r="H47" s="7"/>
      <c r="I47" s="7"/>
      <c r="J47" s="7"/>
      <c r="K47" s="7"/>
    </row>
    <row r="48" spans="1:18">
      <c r="A48" s="10"/>
      <c r="B48" s="7"/>
      <c r="C48" s="7"/>
      <c r="D48" s="7"/>
      <c r="E48" s="7"/>
      <c r="F48" s="7"/>
      <c r="G48" s="7"/>
      <c r="H48" s="7"/>
      <c r="I48" s="7"/>
      <c r="J48" s="7"/>
      <c r="K48" s="7"/>
    </row>
    <row r="49" spans="1:11">
      <c r="A49" s="7"/>
      <c r="B49" s="7"/>
      <c r="C49" s="7"/>
      <c r="D49" s="7"/>
      <c r="E49" s="7"/>
      <c r="F49" s="7"/>
      <c r="G49" s="7"/>
      <c r="H49" s="7"/>
      <c r="I49" s="7"/>
      <c r="J49" s="7"/>
      <c r="K49" s="7"/>
    </row>
    <row r="50" spans="1:11">
      <c r="A50" s="7"/>
      <c r="B50" s="7"/>
      <c r="C50" s="7"/>
      <c r="D50" s="7"/>
      <c r="E50" s="7"/>
      <c r="F50" s="7"/>
      <c r="G50" s="7"/>
      <c r="H50" s="7"/>
      <c r="I50" s="7"/>
      <c r="J50" s="7"/>
      <c r="K50" s="7"/>
    </row>
    <row r="51" spans="1:11">
      <c r="A51" s="7"/>
      <c r="B51" s="7"/>
      <c r="C51" s="7"/>
      <c r="D51" s="7"/>
      <c r="E51" s="7"/>
      <c r="F51" s="7"/>
      <c r="G51" s="7"/>
      <c r="H51" s="7"/>
      <c r="I51" s="7"/>
      <c r="J51" s="7"/>
      <c r="K51" s="7"/>
    </row>
    <row r="52" spans="1:11">
      <c r="A52" s="4"/>
    </row>
  </sheetData>
  <mergeCells count="12">
    <mergeCell ref="B33:R33"/>
    <mergeCell ref="B5:R5"/>
    <mergeCell ref="B7:R7"/>
    <mergeCell ref="B9:R9"/>
    <mergeCell ref="B11:R11"/>
    <mergeCell ref="B13:R13"/>
    <mergeCell ref="B16:R16"/>
    <mergeCell ref="B18:R18"/>
    <mergeCell ref="B20:R20"/>
    <mergeCell ref="B27:R27"/>
    <mergeCell ref="B29:R29"/>
    <mergeCell ref="B31:R31"/>
  </mergeCells>
  <pageMargins left="0.31496062992125984" right="0.11811023622047245" top="0.15748031496062992" bottom="0.15748031496062992" header="0.31496062992125984" footer="0.31496062992125984"/>
  <pageSetup scale="48"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3"/>
  <sheetViews>
    <sheetView showGridLines="0" zoomScale="75" zoomScaleNormal="75" workbookViewId="0">
      <selection activeCell="J32" sqref="J32"/>
    </sheetView>
  </sheetViews>
  <sheetFormatPr defaultColWidth="11.5703125" defaultRowHeight="15"/>
  <cols>
    <col min="1" max="1" width="40.7109375" customWidth="1"/>
    <col min="2" max="2" width="12.7109375" customWidth="1"/>
    <col min="3" max="3" width="1.7109375" customWidth="1"/>
    <col min="4" max="4" width="15.7109375" customWidth="1"/>
    <col min="5" max="5" width="1.7109375" customWidth="1"/>
    <col min="6" max="6" width="15.7109375" customWidth="1"/>
    <col min="7" max="7" width="5.7109375" customWidth="1"/>
    <col min="8" max="8" width="15.7109375" customWidth="1"/>
    <col min="9" max="9" width="1.7109375" customWidth="1"/>
    <col min="10" max="10" width="15.7109375" customWidth="1"/>
    <col min="11" max="11" width="5.7109375" customWidth="1"/>
    <col min="12" max="12" width="15.7109375" customWidth="1"/>
    <col min="13" max="13" width="1.7109375" customWidth="1"/>
    <col min="14" max="14" width="15.7109375" customWidth="1"/>
    <col min="15" max="15" width="5.7109375" customWidth="1"/>
    <col min="16" max="16" width="15.7109375" customWidth="1"/>
    <col min="17" max="17" width="1.7109375" customWidth="1"/>
    <col min="18" max="18" width="15.7109375" customWidth="1"/>
    <col min="19" max="19" width="1.7109375" customWidth="1"/>
    <col min="20" max="20" width="12.7109375" customWidth="1"/>
    <col min="21" max="21" width="5.7109375" customWidth="1"/>
    <col min="22" max="22" width="1.7109375" customWidth="1"/>
    <col min="23" max="23" width="15.7109375" customWidth="1"/>
    <col min="24" max="24" width="1.7109375" customWidth="1"/>
    <col min="25" max="25" width="15.7109375" customWidth="1"/>
    <col min="26" max="26" width="1.7109375" customWidth="1"/>
    <col min="27" max="27" width="12.7109375" customWidth="1"/>
    <col min="28" max="28" width="1.7109375" customWidth="1"/>
  </cols>
  <sheetData>
    <row r="1" spans="1:28">
      <c r="A1" s="45" t="s">
        <v>0</v>
      </c>
      <c r="B1" s="85"/>
      <c r="C1" s="24"/>
      <c r="D1" s="24"/>
      <c r="E1" s="24"/>
      <c r="F1" s="24"/>
      <c r="G1" s="24"/>
      <c r="H1" s="24"/>
      <c r="I1" s="24"/>
      <c r="J1" s="24"/>
      <c r="K1" s="24"/>
      <c r="L1" s="24"/>
      <c r="M1" s="24"/>
      <c r="N1" s="24"/>
      <c r="T1" s="24"/>
      <c r="U1" s="24"/>
      <c r="V1" s="24"/>
      <c r="X1" s="24"/>
      <c r="Z1" s="24"/>
    </row>
    <row r="2" spans="1:28">
      <c r="A2" s="25"/>
      <c r="B2" s="25"/>
      <c r="C2" s="25"/>
      <c r="D2" s="25"/>
      <c r="E2" s="25"/>
      <c r="F2" s="25"/>
      <c r="G2" s="25"/>
      <c r="H2" s="25"/>
      <c r="I2" s="25"/>
      <c r="J2" s="25"/>
      <c r="K2" s="25"/>
      <c r="L2" s="25"/>
      <c r="M2" s="25"/>
      <c r="N2" s="25"/>
      <c r="T2" s="25"/>
      <c r="U2" s="25"/>
      <c r="V2" s="25"/>
      <c r="X2" s="25"/>
      <c r="Z2" s="25"/>
    </row>
    <row r="3" spans="1:28">
      <c r="A3" s="25"/>
      <c r="B3" s="25"/>
      <c r="C3" s="25"/>
      <c r="D3" s="25"/>
      <c r="E3" s="25"/>
      <c r="F3" s="25"/>
      <c r="G3" s="25"/>
      <c r="H3" s="25"/>
      <c r="I3" s="25"/>
      <c r="J3" s="25"/>
      <c r="K3" s="25"/>
      <c r="L3" s="25"/>
      <c r="M3" s="25"/>
      <c r="N3" s="25"/>
      <c r="T3" s="25"/>
      <c r="U3" s="25"/>
      <c r="V3" s="25"/>
      <c r="X3" s="25"/>
      <c r="Z3" s="25"/>
    </row>
    <row r="4" spans="1:28" ht="15.75" thickBot="1">
      <c r="A4" s="46"/>
      <c r="B4" s="84"/>
      <c r="C4" s="26"/>
      <c r="D4" s="63" t="s">
        <v>14</v>
      </c>
      <c r="E4" s="26"/>
      <c r="F4" s="64" t="s">
        <v>15</v>
      </c>
      <c r="G4" s="26"/>
      <c r="H4" s="63" t="s">
        <v>16</v>
      </c>
      <c r="I4" s="26"/>
      <c r="J4" s="64" t="s">
        <v>17</v>
      </c>
      <c r="K4" s="26"/>
      <c r="L4" s="63" t="s">
        <v>18</v>
      </c>
      <c r="M4" s="26"/>
      <c r="N4" s="64" t="s">
        <v>19</v>
      </c>
      <c r="O4" s="26"/>
      <c r="P4" s="63" t="s">
        <v>20</v>
      </c>
      <c r="Q4" s="26"/>
      <c r="R4" s="64" t="s">
        <v>21</v>
      </c>
      <c r="S4" s="26"/>
      <c r="T4" s="63" t="s">
        <v>22</v>
      </c>
      <c r="U4" s="26"/>
      <c r="V4" s="87"/>
      <c r="W4" s="88" t="s">
        <v>23</v>
      </c>
      <c r="X4" s="91"/>
      <c r="Y4" s="89" t="s">
        <v>24</v>
      </c>
      <c r="Z4" s="91"/>
      <c r="AA4" s="88" t="s">
        <v>22</v>
      </c>
      <c r="AB4" s="90"/>
    </row>
    <row r="5" spans="1:28">
      <c r="A5" s="25"/>
      <c r="B5" s="25"/>
      <c r="C5" s="25"/>
      <c r="D5" s="25"/>
      <c r="E5" s="25"/>
      <c r="F5" s="25"/>
      <c r="G5" s="25"/>
      <c r="H5" s="25"/>
      <c r="I5" s="25"/>
      <c r="J5" s="25"/>
      <c r="K5" s="25"/>
      <c r="L5" s="25"/>
      <c r="M5" s="25"/>
      <c r="N5" s="25"/>
      <c r="P5" s="25"/>
      <c r="Q5" s="25"/>
      <c r="R5" s="25"/>
      <c r="S5" s="25"/>
      <c r="V5" s="27"/>
      <c r="W5" s="25"/>
      <c r="X5" s="25"/>
      <c r="Y5" s="25"/>
      <c r="Z5" s="25"/>
      <c r="AB5" s="28"/>
    </row>
    <row r="6" spans="1:28" ht="26.25">
      <c r="A6" s="66" t="s">
        <v>25</v>
      </c>
      <c r="B6" s="86" t="s">
        <v>26</v>
      </c>
      <c r="C6" s="25"/>
      <c r="D6" s="67">
        <v>390826</v>
      </c>
      <c r="E6" s="50"/>
      <c r="F6" s="68">
        <v>465265</v>
      </c>
      <c r="G6" s="52"/>
      <c r="H6" s="67">
        <v>406761</v>
      </c>
      <c r="I6" s="50"/>
      <c r="J6" s="68">
        <v>521302</v>
      </c>
      <c r="K6" s="50"/>
      <c r="L6" s="67">
        <v>414688</v>
      </c>
      <c r="M6" s="50"/>
      <c r="N6" s="68">
        <v>368020</v>
      </c>
      <c r="O6" s="31"/>
      <c r="P6" s="69">
        <v>426363</v>
      </c>
      <c r="Q6" s="50"/>
      <c r="R6" s="70">
        <v>334391</v>
      </c>
      <c r="S6" s="50"/>
      <c r="T6" s="71">
        <f>(P6-R6)/R6*100</f>
        <v>27.504328764829193</v>
      </c>
      <c r="U6" s="31"/>
      <c r="V6" s="32"/>
      <c r="W6" s="67">
        <f>SUM(D6,H6,L6,P6)</f>
        <v>1638638</v>
      </c>
      <c r="X6" s="50"/>
      <c r="Y6" s="68">
        <f>SUM(F6,J6,N6,R6)</f>
        <v>1688978</v>
      </c>
      <c r="Z6" s="50"/>
      <c r="AA6" s="71">
        <f>(W6-Y6)/Y6*100</f>
        <v>-2.9805006341112792</v>
      </c>
      <c r="AB6" s="33"/>
    </row>
    <row r="7" spans="1:28">
      <c r="A7" s="56"/>
      <c r="B7" s="56"/>
      <c r="C7" s="25"/>
      <c r="D7" s="57"/>
      <c r="E7" s="58"/>
      <c r="F7" s="57"/>
      <c r="G7" s="26"/>
      <c r="H7" s="59"/>
      <c r="I7" s="60"/>
      <c r="J7" s="51"/>
      <c r="K7" s="60"/>
      <c r="L7" s="59"/>
      <c r="M7" s="60"/>
      <c r="N7" s="51"/>
      <c r="P7" s="59"/>
      <c r="Q7" s="60"/>
      <c r="R7" s="51"/>
      <c r="S7" s="60"/>
      <c r="T7" s="31"/>
      <c r="V7" s="27"/>
      <c r="W7" s="49"/>
      <c r="X7" s="60"/>
      <c r="Y7" s="51"/>
      <c r="Z7" s="60"/>
      <c r="AA7" s="31"/>
      <c r="AB7" s="33"/>
    </row>
    <row r="8" spans="1:28">
      <c r="A8" s="66" t="s">
        <v>27</v>
      </c>
      <c r="B8" s="86" t="s">
        <v>28</v>
      </c>
      <c r="C8" s="25"/>
      <c r="D8" s="67">
        <v>14282</v>
      </c>
      <c r="E8" s="50"/>
      <c r="F8" s="68">
        <v>14067</v>
      </c>
      <c r="G8" s="52"/>
      <c r="H8" s="67">
        <v>15588</v>
      </c>
      <c r="I8" s="50"/>
      <c r="J8" s="68">
        <v>15145</v>
      </c>
      <c r="K8" s="50"/>
      <c r="L8" s="67">
        <v>14691</v>
      </c>
      <c r="M8" s="50"/>
      <c r="N8" s="68">
        <v>11163</v>
      </c>
      <c r="O8" s="31"/>
      <c r="P8" s="69">
        <v>17192</v>
      </c>
      <c r="Q8" s="50"/>
      <c r="R8" s="70">
        <v>12693</v>
      </c>
      <c r="S8" s="50"/>
      <c r="T8" s="71">
        <f t="shared" ref="T8:T10" si="0">(P8-R8)/R8*100</f>
        <v>35.444733317576613</v>
      </c>
      <c r="U8" s="31"/>
      <c r="V8" s="32"/>
      <c r="W8" s="67">
        <f t="shared" ref="W8" si="1">SUM(D8,H8,L8,P8)</f>
        <v>61753</v>
      </c>
      <c r="X8" s="50"/>
      <c r="Y8" s="68">
        <f t="shared" ref="Y8:Y10" si="2">SUM(F8,J8,N8,R8)</f>
        <v>53068</v>
      </c>
      <c r="Z8" s="50"/>
      <c r="AA8" s="71">
        <f t="shared" ref="AA8:AA10" si="3">(W8-Y8)/Y8*100</f>
        <v>16.365794829275647</v>
      </c>
      <c r="AB8" s="33"/>
    </row>
    <row r="9" spans="1:28">
      <c r="A9" s="56"/>
      <c r="B9" s="56"/>
      <c r="C9" s="25"/>
      <c r="D9" s="57"/>
      <c r="E9" s="58"/>
      <c r="F9" s="57"/>
      <c r="G9" s="26"/>
      <c r="H9" s="59"/>
      <c r="I9" s="60"/>
      <c r="J9" s="51"/>
      <c r="K9" s="60"/>
      <c r="L9" s="59"/>
      <c r="M9" s="60"/>
      <c r="N9" s="51"/>
      <c r="P9" s="59"/>
      <c r="Q9" s="60"/>
      <c r="R9" s="51"/>
      <c r="S9" s="60"/>
      <c r="T9" s="31"/>
      <c r="V9" s="27"/>
      <c r="W9" s="49"/>
      <c r="X9" s="60"/>
      <c r="Y9" s="51"/>
      <c r="Z9" s="60"/>
      <c r="AA9" s="31"/>
      <c r="AB9" s="33"/>
    </row>
    <row r="10" spans="1:28">
      <c r="A10" s="66" t="s">
        <v>29</v>
      </c>
      <c r="B10" s="86" t="s">
        <v>28</v>
      </c>
      <c r="C10" s="25"/>
      <c r="D10" s="67">
        <v>3468</v>
      </c>
      <c r="E10" s="50"/>
      <c r="F10" s="68">
        <v>1404.18</v>
      </c>
      <c r="G10" s="52"/>
      <c r="H10" s="67">
        <v>1465</v>
      </c>
      <c r="I10" s="50"/>
      <c r="J10" s="68">
        <v>1708.68</v>
      </c>
      <c r="K10" s="50"/>
      <c r="L10" s="67">
        <v>1317</v>
      </c>
      <c r="M10" s="50"/>
      <c r="N10" s="68">
        <v>739.56</v>
      </c>
      <c r="O10" s="31"/>
      <c r="P10" s="69">
        <v>1301</v>
      </c>
      <c r="Q10" s="50"/>
      <c r="R10" s="70">
        <v>1646.02</v>
      </c>
      <c r="S10" s="50"/>
      <c r="T10" s="71">
        <f t="shared" si="0"/>
        <v>-20.960863172986961</v>
      </c>
      <c r="U10" s="31"/>
      <c r="V10" s="32"/>
      <c r="W10" s="67">
        <v>7550</v>
      </c>
      <c r="X10" s="50"/>
      <c r="Y10" s="68">
        <f t="shared" si="2"/>
        <v>5498.4400000000005</v>
      </c>
      <c r="Z10" s="50"/>
      <c r="AA10" s="71">
        <f t="shared" si="3"/>
        <v>37.311673856584768</v>
      </c>
      <c r="AB10" s="33"/>
    </row>
    <row r="11" spans="1:28">
      <c r="A11" s="56"/>
      <c r="B11" s="56"/>
      <c r="C11" s="25"/>
      <c r="D11" s="56"/>
      <c r="E11" s="26"/>
      <c r="F11" s="56"/>
      <c r="G11" s="26"/>
      <c r="H11" s="61"/>
      <c r="I11" s="36"/>
      <c r="J11" s="37"/>
      <c r="K11" s="36"/>
      <c r="L11" s="61"/>
      <c r="M11" s="36"/>
      <c r="N11" s="37"/>
      <c r="P11" s="61"/>
      <c r="Q11" s="36"/>
      <c r="R11" s="37"/>
      <c r="S11" s="36"/>
      <c r="V11" s="27"/>
      <c r="W11" s="61"/>
      <c r="X11" s="36"/>
      <c r="Y11" s="37"/>
      <c r="Z11" s="36"/>
      <c r="AB11" s="28"/>
    </row>
    <row r="12" spans="1:28">
      <c r="A12" s="66" t="s">
        <v>30</v>
      </c>
      <c r="B12" s="86" t="s">
        <v>31</v>
      </c>
      <c r="C12" s="25"/>
      <c r="D12" s="72">
        <v>24.3</v>
      </c>
      <c r="E12" s="73"/>
      <c r="F12" s="74">
        <v>10</v>
      </c>
      <c r="G12" s="73"/>
      <c r="H12" s="72">
        <v>9.4</v>
      </c>
      <c r="I12" s="73"/>
      <c r="J12" s="74">
        <v>11.3</v>
      </c>
      <c r="K12" s="73"/>
      <c r="L12" s="72">
        <v>9</v>
      </c>
      <c r="M12" s="73"/>
      <c r="N12" s="74">
        <v>6.6</v>
      </c>
      <c r="O12" s="75"/>
      <c r="P12" s="76">
        <v>7.6</v>
      </c>
      <c r="Q12" s="73"/>
      <c r="R12" s="77">
        <v>13</v>
      </c>
      <c r="S12" s="50"/>
      <c r="T12" s="71" t="s">
        <v>32</v>
      </c>
      <c r="U12" s="31"/>
      <c r="V12" s="32"/>
      <c r="W12" s="72">
        <v>12.2</v>
      </c>
      <c r="X12" s="73"/>
      <c r="Y12" s="74">
        <v>10.4</v>
      </c>
      <c r="Z12" s="50"/>
      <c r="AA12" s="71" t="s">
        <v>33</v>
      </c>
      <c r="AB12" s="33"/>
    </row>
    <row r="13" spans="1:28">
      <c r="A13" s="56"/>
      <c r="B13" s="56"/>
      <c r="C13" s="25"/>
      <c r="D13" s="56"/>
      <c r="E13" s="26"/>
      <c r="F13" s="56"/>
      <c r="G13" s="26"/>
      <c r="H13" s="61"/>
      <c r="I13" s="36"/>
      <c r="J13" s="37"/>
      <c r="K13" s="36"/>
      <c r="L13" s="61"/>
      <c r="M13" s="36"/>
      <c r="N13" s="37"/>
      <c r="P13" s="61"/>
      <c r="Q13" s="36"/>
      <c r="R13" s="37"/>
      <c r="S13" s="36"/>
      <c r="V13" s="27"/>
      <c r="W13" s="61"/>
      <c r="X13" s="36"/>
      <c r="Y13" s="37"/>
      <c r="Z13" s="36"/>
      <c r="AB13" s="28"/>
    </row>
    <row r="14" spans="1:28">
      <c r="A14" s="66" t="s">
        <v>34</v>
      </c>
      <c r="B14" s="86" t="s">
        <v>28</v>
      </c>
      <c r="C14" s="25"/>
      <c r="D14" s="67">
        <v>1638</v>
      </c>
      <c r="E14" s="50"/>
      <c r="F14" s="68">
        <v>3085</v>
      </c>
      <c r="G14" s="52"/>
      <c r="H14" s="67">
        <v>955</v>
      </c>
      <c r="I14" s="50"/>
      <c r="J14" s="68">
        <v>2427</v>
      </c>
      <c r="K14" s="50"/>
      <c r="L14" s="67">
        <v>1986</v>
      </c>
      <c r="M14" s="50"/>
      <c r="N14" s="68">
        <v>2405</v>
      </c>
      <c r="O14" s="31"/>
      <c r="P14" s="69">
        <v>229</v>
      </c>
      <c r="Q14" s="50"/>
      <c r="R14" s="70">
        <v>-160</v>
      </c>
      <c r="S14" s="50"/>
      <c r="T14" s="71" t="s">
        <v>35</v>
      </c>
      <c r="U14" s="31"/>
      <c r="V14" s="32"/>
      <c r="W14" s="67">
        <v>4808</v>
      </c>
      <c r="X14" s="50"/>
      <c r="Y14" s="68">
        <v>7757</v>
      </c>
      <c r="Z14" s="50"/>
      <c r="AA14" s="71">
        <f>(W14-Y14)/Y14*100</f>
        <v>-38.017274719608096</v>
      </c>
      <c r="AB14" s="33"/>
    </row>
    <row r="15" spans="1:28">
      <c r="A15" s="56"/>
      <c r="B15" s="56"/>
      <c r="C15" s="25"/>
      <c r="D15" s="57"/>
      <c r="E15" s="58"/>
      <c r="F15" s="57"/>
      <c r="G15" s="26"/>
      <c r="H15" s="59"/>
      <c r="I15" s="60"/>
      <c r="J15" s="51"/>
      <c r="K15" s="60"/>
      <c r="L15" s="59"/>
      <c r="M15" s="60"/>
      <c r="N15" s="51"/>
      <c r="P15" s="59"/>
      <c r="Q15" s="60"/>
      <c r="R15" s="51"/>
      <c r="S15" s="60"/>
      <c r="V15" s="27"/>
      <c r="W15" s="59"/>
      <c r="X15" s="60"/>
      <c r="Y15" s="51"/>
      <c r="Z15" s="60"/>
      <c r="AB15" s="28"/>
    </row>
    <row r="16" spans="1:28">
      <c r="A16" s="66" t="s">
        <v>36</v>
      </c>
      <c r="B16" s="86" t="s">
        <v>31</v>
      </c>
      <c r="C16" s="25"/>
      <c r="D16" s="72">
        <v>7.2</v>
      </c>
      <c r="E16" s="73"/>
      <c r="F16" s="74">
        <v>7.1</v>
      </c>
      <c r="G16" s="73"/>
      <c r="H16" s="72">
        <v>6.9</v>
      </c>
      <c r="I16" s="73"/>
      <c r="J16" s="74">
        <v>6.2</v>
      </c>
      <c r="K16" s="73"/>
      <c r="L16" s="72">
        <v>7.7</v>
      </c>
      <c r="M16" s="73"/>
      <c r="N16" s="74">
        <v>9.4</v>
      </c>
      <c r="O16" s="75"/>
      <c r="P16" s="76">
        <v>7.5</v>
      </c>
      <c r="Q16" s="73"/>
      <c r="R16" s="77">
        <v>7.2</v>
      </c>
      <c r="S16" s="50"/>
      <c r="T16" s="71" t="s">
        <v>37</v>
      </c>
      <c r="U16" s="31"/>
      <c r="V16" s="32"/>
      <c r="W16" s="72">
        <v>7.3</v>
      </c>
      <c r="X16" s="73"/>
      <c r="Y16" s="74">
        <v>7.4</v>
      </c>
      <c r="Z16" s="50"/>
      <c r="AA16" s="71" t="s">
        <v>38</v>
      </c>
      <c r="AB16" s="33"/>
    </row>
    <row r="17" spans="1:28">
      <c r="A17" s="56"/>
      <c r="B17" s="56"/>
      <c r="C17" s="25"/>
      <c r="D17" s="78"/>
      <c r="E17" s="79"/>
      <c r="F17" s="78"/>
      <c r="G17" s="79"/>
      <c r="H17" s="80"/>
      <c r="I17" s="81"/>
      <c r="J17" s="82"/>
      <c r="K17" s="81"/>
      <c r="L17" s="80"/>
      <c r="M17" s="81"/>
      <c r="N17" s="82"/>
      <c r="O17" s="83"/>
      <c r="P17" s="80"/>
      <c r="Q17" s="81"/>
      <c r="R17" s="82"/>
      <c r="S17" s="60"/>
      <c r="V17" s="27"/>
      <c r="W17" s="80"/>
      <c r="X17" s="81"/>
      <c r="Y17" s="82"/>
      <c r="Z17" s="60"/>
      <c r="AB17" s="28"/>
    </row>
    <row r="18" spans="1:28">
      <c r="A18" s="66" t="s">
        <v>39</v>
      </c>
      <c r="B18" s="86" t="s">
        <v>31</v>
      </c>
      <c r="C18" s="25"/>
      <c r="D18" s="72">
        <v>2</v>
      </c>
      <c r="E18" s="73"/>
      <c r="F18" s="74">
        <v>2</v>
      </c>
      <c r="G18" s="73"/>
      <c r="H18" s="72">
        <v>3.6</v>
      </c>
      <c r="I18" s="73"/>
      <c r="J18" s="74">
        <v>2.2000000000000002</v>
      </c>
      <c r="K18" s="73"/>
      <c r="L18" s="72">
        <v>3.8</v>
      </c>
      <c r="M18" s="73"/>
      <c r="N18" s="74">
        <v>2.7</v>
      </c>
      <c r="O18" s="75"/>
      <c r="P18" s="76">
        <v>6.9</v>
      </c>
      <c r="Q18" s="73"/>
      <c r="R18" s="77">
        <v>8.5</v>
      </c>
      <c r="S18" s="50"/>
      <c r="T18" s="71" t="s">
        <v>40</v>
      </c>
      <c r="U18" s="31"/>
      <c r="V18" s="32"/>
      <c r="W18" s="72">
        <v>4.2</v>
      </c>
      <c r="X18" s="73"/>
      <c r="Y18" s="74">
        <v>3.8</v>
      </c>
      <c r="Z18" s="50"/>
      <c r="AA18" s="71" t="s">
        <v>41</v>
      </c>
      <c r="AB18" s="33"/>
    </row>
    <row r="19" spans="1:28">
      <c r="A19" s="48"/>
      <c r="B19" s="56"/>
      <c r="C19" s="25"/>
      <c r="D19" s="18"/>
      <c r="E19" s="36"/>
      <c r="F19" s="62"/>
      <c r="G19" s="26"/>
      <c r="H19" s="18"/>
      <c r="I19" s="36"/>
      <c r="J19" s="37"/>
      <c r="K19" s="36"/>
      <c r="L19" s="18"/>
      <c r="M19" s="36"/>
      <c r="N19" s="37"/>
      <c r="O19" s="35"/>
      <c r="P19" s="18"/>
      <c r="Q19" s="36"/>
      <c r="R19" s="37"/>
      <c r="S19" s="36"/>
      <c r="T19" s="35"/>
      <c r="U19" s="35"/>
      <c r="V19" s="38"/>
      <c r="W19" s="39"/>
      <c r="X19" s="40"/>
      <c r="Y19" s="41"/>
      <c r="Z19" s="40"/>
      <c r="AA19" s="42"/>
      <c r="AB19" s="43"/>
    </row>
    <row r="20" spans="1:28">
      <c r="D20" s="25"/>
      <c r="E20" s="25"/>
      <c r="F20" s="25"/>
      <c r="G20" s="25"/>
      <c r="H20" s="25"/>
      <c r="I20" s="25"/>
      <c r="J20" s="25"/>
      <c r="K20" s="25"/>
      <c r="L20" s="25"/>
      <c r="M20" s="25"/>
      <c r="N20" s="25"/>
      <c r="T20" s="25"/>
      <c r="U20" s="25"/>
      <c r="V20" s="25"/>
      <c r="X20" s="25"/>
      <c r="Z20" s="25"/>
    </row>
    <row r="23" spans="1:28">
      <c r="D23" s="44"/>
      <c r="F23" s="44"/>
    </row>
  </sheetData>
  <pageMargins left="0.31496062992125984" right="0.11811023622047245" top="0.15748031496062992" bottom="0.15748031496062992" header="0.31496062992125984" footer="0.31496062992125984"/>
  <pageSetup scale="46"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45"/>
  <sheetViews>
    <sheetView showGridLines="0" zoomScale="75" zoomScaleNormal="75" workbookViewId="0">
      <selection activeCell="V30" sqref="V30"/>
    </sheetView>
  </sheetViews>
  <sheetFormatPr defaultColWidth="11.5703125" defaultRowHeight="15"/>
  <cols>
    <col min="1" max="1" width="40.7109375" customWidth="1"/>
    <col min="2" max="2" width="1.7109375" customWidth="1"/>
    <col min="3" max="3" width="15.7109375" customWidth="1"/>
    <col min="4" max="4" width="1.7109375" customWidth="1"/>
    <col min="5" max="5" width="15.7109375" customWidth="1"/>
    <col min="6" max="6" width="5.7109375" customWidth="1"/>
    <col min="7" max="7" width="15.7109375" customWidth="1"/>
    <col min="8" max="8" width="1.7109375" customWidth="1"/>
    <col min="9" max="9" width="15.7109375" customWidth="1"/>
    <col min="10" max="10" width="5.7109375" customWidth="1"/>
    <col min="11" max="11" width="15.7109375" customWidth="1"/>
    <col min="12" max="12" width="1.7109375" customWidth="1"/>
    <col min="13" max="13" width="15.7109375" customWidth="1"/>
    <col min="14" max="14" width="5.7109375" customWidth="1"/>
    <col min="15" max="15" width="15.7109375" customWidth="1"/>
    <col min="16" max="16" width="1.7109375" customWidth="1"/>
    <col min="17" max="17" width="15.7109375" customWidth="1"/>
    <col min="18" max="18" width="1.7109375" customWidth="1"/>
    <col min="19" max="19" width="12.7109375" customWidth="1"/>
    <col min="20" max="20" width="5.7109375" customWidth="1"/>
    <col min="21" max="21" width="1.7109375" customWidth="1"/>
    <col min="22" max="22" width="15.7109375" customWidth="1"/>
    <col min="23" max="23" width="1.7109375" customWidth="1"/>
    <col min="24" max="24" width="15.7109375" customWidth="1"/>
    <col min="25" max="25" width="1.7109375" customWidth="1"/>
    <col min="26" max="26" width="12.7109375" customWidth="1"/>
    <col min="27" max="27" width="1.7109375" customWidth="1"/>
  </cols>
  <sheetData>
    <row r="1" spans="1:27">
      <c r="A1" s="110" t="s">
        <v>42</v>
      </c>
      <c r="B1" s="111"/>
      <c r="C1" s="111"/>
      <c r="D1" s="111"/>
      <c r="E1" s="95"/>
      <c r="F1" s="111"/>
      <c r="G1" s="111"/>
      <c r="H1" s="111"/>
      <c r="I1" s="95"/>
      <c r="J1" s="95"/>
      <c r="K1" s="111"/>
      <c r="L1" s="111"/>
      <c r="M1" s="95"/>
      <c r="N1" s="111"/>
      <c r="O1" s="111"/>
      <c r="P1" s="111"/>
      <c r="Q1" s="111"/>
      <c r="R1" s="111"/>
      <c r="S1" s="111"/>
      <c r="T1" s="111"/>
      <c r="U1" s="111"/>
      <c r="V1" s="111"/>
      <c r="W1" s="111"/>
      <c r="X1" s="95"/>
      <c r="Y1" s="95"/>
      <c r="Z1" s="111"/>
    </row>
    <row r="2" spans="1:27">
      <c r="A2" s="95"/>
      <c r="B2" s="95"/>
      <c r="C2" s="95"/>
      <c r="D2" s="95"/>
      <c r="E2" s="95"/>
      <c r="F2" s="95"/>
      <c r="G2" s="95"/>
      <c r="H2" s="95"/>
      <c r="I2" s="95"/>
      <c r="J2" s="95"/>
      <c r="K2" s="95"/>
      <c r="L2" s="95"/>
      <c r="M2" s="95"/>
      <c r="N2" s="95"/>
      <c r="O2" s="95"/>
      <c r="P2" s="95"/>
      <c r="Q2" s="95"/>
      <c r="R2" s="95"/>
      <c r="S2" s="95"/>
      <c r="T2" s="95"/>
      <c r="U2" s="95"/>
      <c r="V2" s="95"/>
      <c r="W2" s="95"/>
      <c r="X2" s="95"/>
      <c r="Y2" s="95"/>
      <c r="Z2" s="95"/>
    </row>
    <row r="3" spans="1:27">
      <c r="A3" s="95"/>
      <c r="B3" s="95"/>
      <c r="C3" s="95"/>
      <c r="D3" s="95"/>
      <c r="E3" s="95"/>
      <c r="F3" s="95"/>
      <c r="G3" s="95"/>
      <c r="H3" s="95"/>
      <c r="I3" s="95"/>
      <c r="J3" s="95"/>
      <c r="K3" s="95"/>
      <c r="L3" s="95"/>
      <c r="M3" s="95"/>
      <c r="N3" s="95"/>
      <c r="O3" s="95"/>
      <c r="P3" s="95"/>
      <c r="Q3" s="95"/>
      <c r="R3" s="95"/>
      <c r="S3" s="95"/>
      <c r="T3" s="95"/>
      <c r="U3" s="95"/>
      <c r="V3" s="95"/>
      <c r="W3" s="95"/>
      <c r="X3" s="95"/>
      <c r="Y3" s="95"/>
      <c r="Z3" s="95"/>
    </row>
    <row r="4" spans="1:27" ht="15.75" thickBot="1">
      <c r="A4" s="111"/>
      <c r="B4" s="95"/>
      <c r="C4" s="63" t="s">
        <v>14</v>
      </c>
      <c r="D4" s="26"/>
      <c r="E4" s="64" t="s">
        <v>15</v>
      </c>
      <c r="F4" s="26"/>
      <c r="G4" s="63" t="s">
        <v>16</v>
      </c>
      <c r="H4" s="26"/>
      <c r="I4" s="64" t="s">
        <v>17</v>
      </c>
      <c r="J4" s="26"/>
      <c r="K4" s="63" t="s">
        <v>18</v>
      </c>
      <c r="L4" s="26"/>
      <c r="M4" s="64" t="s">
        <v>19</v>
      </c>
      <c r="N4" s="26"/>
      <c r="O4" s="63" t="s">
        <v>20</v>
      </c>
      <c r="P4" s="26"/>
      <c r="Q4" s="64" t="s">
        <v>21</v>
      </c>
      <c r="R4" s="26"/>
      <c r="S4" s="63" t="s">
        <v>22</v>
      </c>
      <c r="T4" s="26"/>
      <c r="U4" s="87"/>
      <c r="V4" s="88" t="s">
        <v>23</v>
      </c>
      <c r="W4" s="91"/>
      <c r="X4" s="89" t="s">
        <v>24</v>
      </c>
      <c r="Y4" s="91"/>
      <c r="Z4" s="88" t="s">
        <v>22</v>
      </c>
      <c r="AA4" s="90"/>
    </row>
    <row r="5" spans="1:27">
      <c r="A5" s="111"/>
      <c r="B5" s="95"/>
      <c r="C5" s="26"/>
      <c r="D5" s="26"/>
      <c r="E5" s="47"/>
      <c r="F5" s="96"/>
      <c r="G5" s="26"/>
      <c r="H5" s="26"/>
      <c r="I5" s="47"/>
      <c r="J5" s="112"/>
      <c r="K5" s="26"/>
      <c r="L5" s="26"/>
      <c r="M5" s="47"/>
      <c r="N5" s="96"/>
      <c r="O5" s="26"/>
      <c r="P5" s="26"/>
      <c r="Q5" s="47"/>
      <c r="R5" s="26"/>
      <c r="S5" s="26"/>
      <c r="T5" s="96"/>
      <c r="U5" s="146"/>
      <c r="V5" s="26"/>
      <c r="W5" s="26"/>
      <c r="X5" s="47"/>
      <c r="Y5" s="26"/>
      <c r="Z5" s="26"/>
      <c r="AA5" s="28"/>
    </row>
    <row r="6" spans="1:27">
      <c r="A6" s="204" t="s">
        <v>43</v>
      </c>
      <c r="B6" s="95"/>
      <c r="C6" s="29">
        <v>134658</v>
      </c>
      <c r="D6" s="114"/>
      <c r="E6" s="30">
        <v>135438</v>
      </c>
      <c r="F6" s="115"/>
      <c r="G6" s="34">
        <v>122112</v>
      </c>
      <c r="H6" s="115"/>
      <c r="I6" s="129">
        <v>141822</v>
      </c>
      <c r="J6" s="55"/>
      <c r="K6" s="34">
        <v>119756</v>
      </c>
      <c r="L6" s="115"/>
      <c r="M6" s="129">
        <v>63308</v>
      </c>
      <c r="N6" s="99"/>
      <c r="O6" s="34">
        <f>SUM(O7,O8,O9)</f>
        <v>157267</v>
      </c>
      <c r="P6" s="115"/>
      <c r="Q6" s="129">
        <f>SUM(Q7,Q8,Q9)</f>
        <v>118178</v>
      </c>
      <c r="R6" s="55"/>
      <c r="S6" s="130">
        <f>(O6-Q6)/Q6*100</f>
        <v>33.076376313696287</v>
      </c>
      <c r="T6" s="115"/>
      <c r="U6" s="147"/>
      <c r="V6" s="34">
        <f>SUM(V7:V9)</f>
        <v>533793</v>
      </c>
      <c r="W6" s="115"/>
      <c r="X6" s="129">
        <f>SUM(X7:X9)</f>
        <v>458746</v>
      </c>
      <c r="Y6" s="55"/>
      <c r="Z6" s="130">
        <f>(V6-X6)/X6*100</f>
        <v>16.359161714761544</v>
      </c>
      <c r="AA6" s="28"/>
    </row>
    <row r="7" spans="1:27">
      <c r="A7" s="205" t="s">
        <v>44</v>
      </c>
      <c r="B7" s="95"/>
      <c r="C7" s="131">
        <v>90904</v>
      </c>
      <c r="D7" s="117"/>
      <c r="E7" s="131">
        <v>86543</v>
      </c>
      <c r="F7" s="118"/>
      <c r="G7" s="132">
        <v>72880</v>
      </c>
      <c r="H7" s="118"/>
      <c r="I7" s="132">
        <v>93786</v>
      </c>
      <c r="J7" s="106"/>
      <c r="K7" s="132">
        <v>75848</v>
      </c>
      <c r="L7" s="118"/>
      <c r="M7" s="132">
        <v>36419</v>
      </c>
      <c r="N7" s="104"/>
      <c r="O7" s="132">
        <v>93349</v>
      </c>
      <c r="P7" s="118"/>
      <c r="Q7" s="132">
        <v>69210</v>
      </c>
      <c r="R7" s="106"/>
      <c r="S7" s="133">
        <f>(O7-Q7)/Q7*100</f>
        <v>34.877907816789481</v>
      </c>
      <c r="T7" s="118"/>
      <c r="U7" s="148"/>
      <c r="V7" s="132">
        <f>SUM(C7,G7,K7,O7)</f>
        <v>332981</v>
      </c>
      <c r="W7" s="118"/>
      <c r="X7" s="132">
        <f>SUM(E7,I7,M7,Q7)</f>
        <v>285958</v>
      </c>
      <c r="Y7" s="106"/>
      <c r="Z7" s="133">
        <f>(V7-X7)/X7*100</f>
        <v>16.444023248169312</v>
      </c>
      <c r="AA7" s="28"/>
    </row>
    <row r="8" spans="1:27">
      <c r="A8" s="206" t="s">
        <v>45</v>
      </c>
      <c r="B8" s="95"/>
      <c r="C8" s="134">
        <v>36437</v>
      </c>
      <c r="D8" s="117"/>
      <c r="E8" s="134">
        <v>48773</v>
      </c>
      <c r="F8" s="118"/>
      <c r="G8" s="135">
        <v>36665</v>
      </c>
      <c r="H8" s="118"/>
      <c r="I8" s="135">
        <v>43270</v>
      </c>
      <c r="J8" s="106"/>
      <c r="K8" s="135">
        <v>30637</v>
      </c>
      <c r="L8" s="118"/>
      <c r="M8" s="135">
        <v>17411</v>
      </c>
      <c r="N8" s="104"/>
      <c r="O8" s="135">
        <v>45388</v>
      </c>
      <c r="P8" s="118"/>
      <c r="Q8" s="135">
        <v>35638</v>
      </c>
      <c r="R8" s="106"/>
      <c r="S8" s="136">
        <f t="shared" ref="S8:S32" si="0">(O8-Q8)/Q8*100</f>
        <v>27.358437622762221</v>
      </c>
      <c r="T8" s="118"/>
      <c r="U8" s="148"/>
      <c r="V8" s="135">
        <f>SUM(C8,G8,K8,O8)</f>
        <v>149127</v>
      </c>
      <c r="W8" s="118"/>
      <c r="X8" s="135">
        <f>SUM(E8,I8,M8,Q8)</f>
        <v>145092</v>
      </c>
      <c r="Y8" s="106"/>
      <c r="Z8" s="136">
        <f t="shared" ref="Z8:Z32" si="1">(V8-X8)/X8*100</f>
        <v>2.7809941278637003</v>
      </c>
      <c r="AA8" s="28"/>
    </row>
    <row r="9" spans="1:27">
      <c r="A9" s="206" t="s">
        <v>46</v>
      </c>
      <c r="B9" s="95"/>
      <c r="C9" s="134">
        <v>7317</v>
      </c>
      <c r="D9" s="117"/>
      <c r="E9" s="134">
        <v>122</v>
      </c>
      <c r="F9" s="118"/>
      <c r="G9" s="135">
        <v>12567</v>
      </c>
      <c r="H9" s="118"/>
      <c r="I9" s="135">
        <v>4766</v>
      </c>
      <c r="J9" s="106"/>
      <c r="K9" s="135">
        <v>13271</v>
      </c>
      <c r="L9" s="118"/>
      <c r="M9" s="135">
        <v>9478</v>
      </c>
      <c r="N9" s="104"/>
      <c r="O9" s="135">
        <v>18530</v>
      </c>
      <c r="P9" s="118"/>
      <c r="Q9" s="135">
        <v>13330</v>
      </c>
      <c r="R9" s="106"/>
      <c r="S9" s="136">
        <f t="shared" si="0"/>
        <v>39.00975243810953</v>
      </c>
      <c r="T9" s="118"/>
      <c r="U9" s="148"/>
      <c r="V9" s="135">
        <f>SUM(C9,G9,K9,O9)</f>
        <v>51685</v>
      </c>
      <c r="W9" s="118"/>
      <c r="X9" s="135">
        <f>SUM(E9,I9,M9,Q9)</f>
        <v>27696</v>
      </c>
      <c r="Y9" s="106"/>
      <c r="Z9" s="136">
        <f t="shared" si="1"/>
        <v>86.615395725014437</v>
      </c>
      <c r="AA9" s="28"/>
    </row>
    <row r="10" spans="1:27">
      <c r="A10" s="204" t="s">
        <v>47</v>
      </c>
      <c r="B10" s="95"/>
      <c r="C10" s="29">
        <v>280877</v>
      </c>
      <c r="D10" s="114"/>
      <c r="E10" s="30">
        <v>313576</v>
      </c>
      <c r="F10" s="115"/>
      <c r="G10" s="34">
        <f>SUM(G11:G23)</f>
        <v>277957</v>
      </c>
      <c r="H10" s="115"/>
      <c r="I10" s="129">
        <v>318237</v>
      </c>
      <c r="J10" s="55"/>
      <c r="K10" s="34">
        <v>308531</v>
      </c>
      <c r="L10" s="115"/>
      <c r="M10" s="129">
        <v>204768</v>
      </c>
      <c r="N10" s="99"/>
      <c r="O10" s="34">
        <f>SUM(O11:O23)</f>
        <v>290428</v>
      </c>
      <c r="P10" s="115"/>
      <c r="Q10" s="129">
        <f>SUM(Q11:Q23)</f>
        <v>277534</v>
      </c>
      <c r="R10" s="55"/>
      <c r="S10" s="130">
        <f t="shared" si="0"/>
        <v>4.6459172569847302</v>
      </c>
      <c r="T10" s="115"/>
      <c r="U10" s="147"/>
      <c r="V10" s="34">
        <f>SUM(V11:V23)</f>
        <v>1157793</v>
      </c>
      <c r="W10" s="115"/>
      <c r="X10" s="129">
        <f>SUM(X11:X23)</f>
        <v>1114115</v>
      </c>
      <c r="Y10" s="55"/>
      <c r="Z10" s="130">
        <f t="shared" si="1"/>
        <v>3.9204211414441059</v>
      </c>
      <c r="AA10" s="28"/>
    </row>
    <row r="11" spans="1:27">
      <c r="A11" s="206" t="s">
        <v>48</v>
      </c>
      <c r="B11" s="95"/>
      <c r="C11" s="134">
        <v>39860</v>
      </c>
      <c r="D11" s="117"/>
      <c r="E11" s="134">
        <v>46860</v>
      </c>
      <c r="F11" s="118"/>
      <c r="G11" s="135">
        <v>47417</v>
      </c>
      <c r="H11" s="118"/>
      <c r="I11" s="135">
        <v>48934</v>
      </c>
      <c r="J11" s="106"/>
      <c r="K11" s="135">
        <v>43329</v>
      </c>
      <c r="L11" s="118"/>
      <c r="M11" s="135">
        <v>32242</v>
      </c>
      <c r="N11" s="104"/>
      <c r="O11" s="135">
        <v>39412</v>
      </c>
      <c r="P11" s="118"/>
      <c r="Q11" s="135">
        <v>42979</v>
      </c>
      <c r="R11" s="106"/>
      <c r="S11" s="136">
        <f t="shared" si="0"/>
        <v>-8.299402033551269</v>
      </c>
      <c r="T11" s="118"/>
      <c r="U11" s="148"/>
      <c r="V11" s="135">
        <f t="shared" ref="V11:V23" si="2">SUM(C11,G11,K11,O11)</f>
        <v>170018</v>
      </c>
      <c r="W11" s="118"/>
      <c r="X11" s="135">
        <f t="shared" ref="X11:X19" si="3">SUM(E11,I11,M11,Q11)</f>
        <v>171015</v>
      </c>
      <c r="Y11" s="106"/>
      <c r="Z11" s="136">
        <f t="shared" si="1"/>
        <v>-0.5829897962167061</v>
      </c>
      <c r="AA11" s="28"/>
    </row>
    <row r="12" spans="1:27">
      <c r="A12" s="206" t="s">
        <v>49</v>
      </c>
      <c r="B12" s="95"/>
      <c r="C12" s="134">
        <v>12024</v>
      </c>
      <c r="D12" s="117"/>
      <c r="E12" s="134">
        <v>11465</v>
      </c>
      <c r="F12" s="118"/>
      <c r="G12" s="135">
        <v>13392</v>
      </c>
      <c r="H12" s="118"/>
      <c r="I12" s="135">
        <v>9980</v>
      </c>
      <c r="J12" s="106"/>
      <c r="K12" s="135">
        <v>11216</v>
      </c>
      <c r="L12" s="118"/>
      <c r="M12" s="135">
        <v>9191</v>
      </c>
      <c r="N12" s="104"/>
      <c r="O12" s="135">
        <v>13670</v>
      </c>
      <c r="P12" s="118"/>
      <c r="Q12" s="135">
        <v>13230</v>
      </c>
      <c r="R12" s="106"/>
      <c r="S12" s="136">
        <f t="shared" si="0"/>
        <v>3.3257747543461829</v>
      </c>
      <c r="T12" s="118"/>
      <c r="U12" s="148"/>
      <c r="V12" s="135">
        <f t="shared" si="2"/>
        <v>50302</v>
      </c>
      <c r="W12" s="118"/>
      <c r="X12" s="135">
        <f t="shared" si="3"/>
        <v>43866</v>
      </c>
      <c r="Y12" s="106"/>
      <c r="Z12" s="136">
        <f t="shared" si="1"/>
        <v>14.671955500843477</v>
      </c>
      <c r="AA12" s="28"/>
    </row>
    <row r="13" spans="1:27">
      <c r="A13" s="206" t="s">
        <v>50</v>
      </c>
      <c r="B13" s="95"/>
      <c r="C13" s="134">
        <v>89062</v>
      </c>
      <c r="D13" s="117"/>
      <c r="E13" s="134">
        <v>118062</v>
      </c>
      <c r="F13" s="118"/>
      <c r="G13" s="135">
        <v>113242</v>
      </c>
      <c r="H13" s="118"/>
      <c r="I13" s="135">
        <v>112280</v>
      </c>
      <c r="J13" s="106"/>
      <c r="K13" s="135">
        <v>106973</v>
      </c>
      <c r="L13" s="118"/>
      <c r="M13" s="135">
        <v>77893</v>
      </c>
      <c r="N13" s="104"/>
      <c r="O13" s="135">
        <v>100653</v>
      </c>
      <c r="P13" s="118"/>
      <c r="Q13" s="135">
        <v>105027</v>
      </c>
      <c r="R13" s="106"/>
      <c r="S13" s="136">
        <f t="shared" si="0"/>
        <v>-4.1646433774172351</v>
      </c>
      <c r="T13" s="118"/>
      <c r="U13" s="148"/>
      <c r="V13" s="135">
        <f t="shared" si="2"/>
        <v>409930</v>
      </c>
      <c r="W13" s="118"/>
      <c r="X13" s="135">
        <f t="shared" si="3"/>
        <v>413262</v>
      </c>
      <c r="Y13" s="106"/>
      <c r="Z13" s="136">
        <f t="shared" si="1"/>
        <v>-0.80626817854049015</v>
      </c>
      <c r="AA13" s="28"/>
    </row>
    <row r="14" spans="1:27">
      <c r="A14" s="206" t="s">
        <v>51</v>
      </c>
      <c r="B14" s="95"/>
      <c r="C14" s="134">
        <v>11084</v>
      </c>
      <c r="D14" s="117"/>
      <c r="E14" s="134">
        <v>12494</v>
      </c>
      <c r="F14" s="118"/>
      <c r="G14" s="135">
        <v>4755</v>
      </c>
      <c r="H14" s="118"/>
      <c r="I14" s="135">
        <v>18208</v>
      </c>
      <c r="J14" s="106"/>
      <c r="K14" s="135">
        <v>11729</v>
      </c>
      <c r="L14" s="118"/>
      <c r="M14" s="135">
        <v>5556</v>
      </c>
      <c r="N14" s="104"/>
      <c r="O14" s="135">
        <v>10344</v>
      </c>
      <c r="P14" s="118"/>
      <c r="Q14" s="135">
        <v>13483</v>
      </c>
      <c r="R14" s="106"/>
      <c r="S14" s="136">
        <f t="shared" si="0"/>
        <v>-23.281168879329524</v>
      </c>
      <c r="T14" s="118"/>
      <c r="U14" s="148"/>
      <c r="V14" s="135">
        <f t="shared" si="2"/>
        <v>37912</v>
      </c>
      <c r="W14" s="118"/>
      <c r="X14" s="135">
        <f t="shared" si="3"/>
        <v>49741</v>
      </c>
      <c r="Y14" s="106"/>
      <c r="Z14" s="136">
        <f t="shared" si="1"/>
        <v>-23.781186546309886</v>
      </c>
      <c r="AA14" s="28"/>
    </row>
    <row r="15" spans="1:27">
      <c r="A15" s="206" t="s">
        <v>52</v>
      </c>
      <c r="B15" s="95"/>
      <c r="C15" s="134">
        <v>23135</v>
      </c>
      <c r="D15" s="117"/>
      <c r="E15" s="134">
        <v>15190</v>
      </c>
      <c r="F15" s="118"/>
      <c r="G15" s="135">
        <v>5529</v>
      </c>
      <c r="H15" s="118"/>
      <c r="I15" s="135">
        <v>13293</v>
      </c>
      <c r="J15" s="106"/>
      <c r="K15" s="135">
        <v>27021</v>
      </c>
      <c r="L15" s="118"/>
      <c r="M15" s="135">
        <v>9910</v>
      </c>
      <c r="N15" s="104"/>
      <c r="O15" s="135">
        <v>14100</v>
      </c>
      <c r="P15" s="118"/>
      <c r="Q15" s="135">
        <v>16203</v>
      </c>
      <c r="R15" s="106"/>
      <c r="S15" s="136">
        <f t="shared" si="0"/>
        <v>-12.979077948528051</v>
      </c>
      <c r="T15" s="118"/>
      <c r="U15" s="148"/>
      <c r="V15" s="135">
        <f t="shared" si="2"/>
        <v>69785</v>
      </c>
      <c r="W15" s="118"/>
      <c r="X15" s="135">
        <f t="shared" si="3"/>
        <v>54596</v>
      </c>
      <c r="Y15" s="106"/>
      <c r="Z15" s="136">
        <f t="shared" si="1"/>
        <v>27.82071946662759</v>
      </c>
      <c r="AA15" s="28"/>
    </row>
    <row r="16" spans="1:27">
      <c r="A16" s="206" t="s">
        <v>53</v>
      </c>
      <c r="B16" s="95"/>
      <c r="C16" s="134">
        <v>17872</v>
      </c>
      <c r="D16" s="117"/>
      <c r="E16" s="134">
        <v>18897</v>
      </c>
      <c r="F16" s="118"/>
      <c r="G16" s="135">
        <v>15534</v>
      </c>
      <c r="H16" s="118"/>
      <c r="I16" s="135">
        <v>25605</v>
      </c>
      <c r="J16" s="106"/>
      <c r="K16" s="135">
        <v>26760</v>
      </c>
      <c r="L16" s="118"/>
      <c r="M16" s="135">
        <v>19664</v>
      </c>
      <c r="N16" s="104"/>
      <c r="O16" s="135">
        <v>16856</v>
      </c>
      <c r="P16" s="118"/>
      <c r="Q16" s="135">
        <v>24168</v>
      </c>
      <c r="R16" s="106"/>
      <c r="S16" s="136">
        <f t="shared" si="0"/>
        <v>-30.254882489241975</v>
      </c>
      <c r="T16" s="118"/>
      <c r="U16" s="148"/>
      <c r="V16" s="135">
        <f t="shared" si="2"/>
        <v>77022</v>
      </c>
      <c r="W16" s="118"/>
      <c r="X16" s="135">
        <f t="shared" si="3"/>
        <v>88334</v>
      </c>
      <c r="Y16" s="106"/>
      <c r="Z16" s="136">
        <f t="shared" si="1"/>
        <v>-12.805941087237077</v>
      </c>
      <c r="AA16" s="28"/>
    </row>
    <row r="17" spans="1:27">
      <c r="A17" s="206" t="s">
        <v>54</v>
      </c>
      <c r="B17" s="95"/>
      <c r="C17" s="134">
        <v>1316</v>
      </c>
      <c r="D17" s="117"/>
      <c r="E17" s="134" t="s">
        <v>55</v>
      </c>
      <c r="F17" s="118"/>
      <c r="G17" s="135">
        <v>3328</v>
      </c>
      <c r="H17" s="118"/>
      <c r="I17" s="135" t="s">
        <v>55</v>
      </c>
      <c r="J17" s="106"/>
      <c r="K17" s="135">
        <v>4252</v>
      </c>
      <c r="L17" s="118"/>
      <c r="M17" s="135">
        <v>218</v>
      </c>
      <c r="N17" s="104"/>
      <c r="O17" s="135">
        <v>665</v>
      </c>
      <c r="P17" s="118"/>
      <c r="Q17" s="135">
        <v>849</v>
      </c>
      <c r="R17" s="106"/>
      <c r="S17" s="136">
        <f t="shared" si="0"/>
        <v>-21.672555948174324</v>
      </c>
      <c r="T17" s="118"/>
      <c r="U17" s="148"/>
      <c r="V17" s="135">
        <f t="shared" si="2"/>
        <v>9561</v>
      </c>
      <c r="W17" s="118"/>
      <c r="X17" s="135">
        <f t="shared" si="3"/>
        <v>1067</v>
      </c>
      <c r="Y17" s="106"/>
      <c r="Z17" s="136" t="s">
        <v>35</v>
      </c>
      <c r="AA17" s="28"/>
    </row>
    <row r="18" spans="1:27">
      <c r="A18" s="206" t="s">
        <v>56</v>
      </c>
      <c r="B18" s="95"/>
      <c r="C18" s="134">
        <v>135</v>
      </c>
      <c r="D18" s="117"/>
      <c r="E18" s="134" t="s">
        <v>55</v>
      </c>
      <c r="F18" s="118"/>
      <c r="G18" s="135">
        <v>47</v>
      </c>
      <c r="H18" s="118"/>
      <c r="I18" s="135" t="s">
        <v>55</v>
      </c>
      <c r="J18" s="106"/>
      <c r="K18" s="135">
        <v>745</v>
      </c>
      <c r="L18" s="118"/>
      <c r="M18" s="135">
        <v>1</v>
      </c>
      <c r="N18" s="104"/>
      <c r="O18" s="135">
        <v>1115</v>
      </c>
      <c r="P18" s="118"/>
      <c r="Q18" s="135">
        <v>7</v>
      </c>
      <c r="R18" s="106"/>
      <c r="S18" s="136" t="s">
        <v>35</v>
      </c>
      <c r="T18" s="118"/>
      <c r="U18" s="148"/>
      <c r="V18" s="135">
        <f t="shared" si="2"/>
        <v>2042</v>
      </c>
      <c r="W18" s="118"/>
      <c r="X18" s="135">
        <f t="shared" si="3"/>
        <v>8</v>
      </c>
      <c r="Y18" s="106"/>
      <c r="Z18" s="136" t="s">
        <v>35</v>
      </c>
      <c r="AA18" s="28"/>
    </row>
    <row r="19" spans="1:27">
      <c r="A19" s="206" t="s">
        <v>57</v>
      </c>
      <c r="B19" s="95"/>
      <c r="C19" s="134">
        <v>48462</v>
      </c>
      <c r="D19" s="117"/>
      <c r="E19" s="134">
        <v>32343</v>
      </c>
      <c r="F19" s="118"/>
      <c r="G19" s="135">
        <v>38429</v>
      </c>
      <c r="H19" s="118"/>
      <c r="I19" s="135">
        <v>44621</v>
      </c>
      <c r="J19" s="106"/>
      <c r="K19" s="135">
        <v>43364</v>
      </c>
      <c r="L19" s="118"/>
      <c r="M19" s="135">
        <v>35940</v>
      </c>
      <c r="N19" s="104"/>
      <c r="O19" s="135">
        <v>47873</v>
      </c>
      <c r="P19" s="118"/>
      <c r="Q19" s="135">
        <v>24730</v>
      </c>
      <c r="R19" s="106"/>
      <c r="S19" s="136">
        <f t="shared" si="0"/>
        <v>93.582693085321466</v>
      </c>
      <c r="T19" s="118"/>
      <c r="U19" s="148"/>
      <c r="V19" s="135">
        <f t="shared" si="2"/>
        <v>178128</v>
      </c>
      <c r="W19" s="118"/>
      <c r="X19" s="135">
        <f t="shared" si="3"/>
        <v>137634</v>
      </c>
      <c r="Y19" s="106"/>
      <c r="Z19" s="136">
        <f t="shared" si="1"/>
        <v>29.421509220105495</v>
      </c>
      <c r="AA19" s="28"/>
    </row>
    <row r="20" spans="1:27">
      <c r="A20" s="206" t="s">
        <v>58</v>
      </c>
      <c r="B20" s="95"/>
      <c r="C20" s="134" t="s">
        <v>55</v>
      </c>
      <c r="D20" s="117"/>
      <c r="E20" s="134" t="s">
        <v>55</v>
      </c>
      <c r="F20" s="118"/>
      <c r="G20" s="135">
        <v>39</v>
      </c>
      <c r="H20" s="118"/>
      <c r="I20" s="135" t="s">
        <v>55</v>
      </c>
      <c r="J20" s="106"/>
      <c r="K20" s="135">
        <v>406</v>
      </c>
      <c r="L20" s="118"/>
      <c r="M20" s="135" t="s">
        <v>55</v>
      </c>
      <c r="N20" s="104"/>
      <c r="O20" s="135">
        <v>291</v>
      </c>
      <c r="P20" s="118"/>
      <c r="Q20" s="135" t="s">
        <v>55</v>
      </c>
      <c r="R20" s="106"/>
      <c r="S20" s="136" t="s">
        <v>35</v>
      </c>
      <c r="T20" s="118"/>
      <c r="U20" s="148"/>
      <c r="V20" s="135">
        <f t="shared" si="2"/>
        <v>736</v>
      </c>
      <c r="W20" s="118"/>
      <c r="X20" s="135" t="s">
        <v>55</v>
      </c>
      <c r="Y20" s="106"/>
      <c r="Z20" s="136" t="s">
        <v>35</v>
      </c>
      <c r="AA20" s="28"/>
    </row>
    <row r="21" spans="1:27">
      <c r="A21" s="206" t="s">
        <v>59</v>
      </c>
      <c r="B21" s="95"/>
      <c r="C21" s="134">
        <v>12982</v>
      </c>
      <c r="D21" s="117"/>
      <c r="E21" s="134">
        <v>22740</v>
      </c>
      <c r="F21" s="118"/>
      <c r="G21" s="135">
        <v>14939</v>
      </c>
      <c r="H21" s="118"/>
      <c r="I21" s="135">
        <v>20730</v>
      </c>
      <c r="J21" s="106"/>
      <c r="K21" s="135">
        <v>12561</v>
      </c>
      <c r="L21" s="118"/>
      <c r="M21" s="135">
        <v>1530</v>
      </c>
      <c r="N21" s="104"/>
      <c r="O21" s="135">
        <v>18344</v>
      </c>
      <c r="P21" s="118"/>
      <c r="Q21" s="135">
        <v>15178</v>
      </c>
      <c r="R21" s="106"/>
      <c r="S21" s="136">
        <f t="shared" si="0"/>
        <v>20.859138226380285</v>
      </c>
      <c r="T21" s="118"/>
      <c r="U21" s="148"/>
      <c r="V21" s="135">
        <f t="shared" si="2"/>
        <v>58826</v>
      </c>
      <c r="W21" s="118"/>
      <c r="X21" s="135">
        <f>SUM(E21,I21,M21,Q21)</f>
        <v>60178</v>
      </c>
      <c r="Y21" s="106"/>
      <c r="Z21" s="136">
        <f t="shared" si="1"/>
        <v>-2.2466682176210577</v>
      </c>
      <c r="AA21" s="28"/>
    </row>
    <row r="22" spans="1:27">
      <c r="A22" s="206" t="s">
        <v>60</v>
      </c>
      <c r="B22" s="95"/>
      <c r="C22" s="134">
        <v>24272</v>
      </c>
      <c r="D22" s="117"/>
      <c r="E22" s="134">
        <v>34463</v>
      </c>
      <c r="F22" s="118"/>
      <c r="G22" s="135">
        <v>20661</v>
      </c>
      <c r="H22" s="118"/>
      <c r="I22" s="135">
        <v>24562</v>
      </c>
      <c r="J22" s="106"/>
      <c r="K22" s="135">
        <v>19042</v>
      </c>
      <c r="L22" s="118"/>
      <c r="M22" s="135">
        <v>11918</v>
      </c>
      <c r="N22" s="104"/>
      <c r="O22" s="135">
        <v>25866</v>
      </c>
      <c r="P22" s="118"/>
      <c r="Q22" s="135">
        <v>20994</v>
      </c>
      <c r="R22" s="106"/>
      <c r="S22" s="136">
        <f t="shared" si="0"/>
        <v>23.206630465847386</v>
      </c>
      <c r="T22" s="118"/>
      <c r="U22" s="148"/>
      <c r="V22" s="135">
        <f t="shared" si="2"/>
        <v>89841</v>
      </c>
      <c r="W22" s="118"/>
      <c r="X22" s="135">
        <f>SUM(E22,I22,M22,Q22)</f>
        <v>91937</v>
      </c>
      <c r="Y22" s="106"/>
      <c r="Z22" s="136">
        <f t="shared" si="1"/>
        <v>-2.2798220520573871</v>
      </c>
      <c r="AA22" s="28"/>
    </row>
    <row r="23" spans="1:27">
      <c r="A23" s="207" t="s">
        <v>61</v>
      </c>
      <c r="B23" s="95"/>
      <c r="C23" s="137">
        <v>673</v>
      </c>
      <c r="D23" s="117"/>
      <c r="E23" s="137">
        <v>1062</v>
      </c>
      <c r="F23" s="118"/>
      <c r="G23" s="138">
        <v>645</v>
      </c>
      <c r="H23" s="118"/>
      <c r="I23" s="138">
        <v>24</v>
      </c>
      <c r="J23" s="106"/>
      <c r="K23" s="138">
        <v>1133</v>
      </c>
      <c r="L23" s="118"/>
      <c r="M23" s="138">
        <v>705</v>
      </c>
      <c r="N23" s="104"/>
      <c r="O23" s="138">
        <v>1239</v>
      </c>
      <c r="P23" s="118"/>
      <c r="Q23" s="138">
        <v>686</v>
      </c>
      <c r="R23" s="106"/>
      <c r="S23" s="139">
        <f t="shared" si="0"/>
        <v>80.612244897959187</v>
      </c>
      <c r="T23" s="118"/>
      <c r="U23" s="148"/>
      <c r="V23" s="138">
        <f t="shared" si="2"/>
        <v>3690</v>
      </c>
      <c r="W23" s="118"/>
      <c r="X23" s="138">
        <f>SUM(E23,I23,M23,Q23)</f>
        <v>2477</v>
      </c>
      <c r="Y23" s="106"/>
      <c r="Z23" s="139">
        <f t="shared" si="1"/>
        <v>48.970528865563182</v>
      </c>
      <c r="AA23" s="28"/>
    </row>
    <row r="24" spans="1:27">
      <c r="A24" s="208" t="s">
        <v>62</v>
      </c>
      <c r="B24" s="95"/>
      <c r="C24" s="141">
        <v>415535</v>
      </c>
      <c r="D24" s="114"/>
      <c r="E24" s="142">
        <v>449014</v>
      </c>
      <c r="F24" s="115"/>
      <c r="G24" s="143">
        <f>G6+G10</f>
        <v>400069</v>
      </c>
      <c r="H24" s="115"/>
      <c r="I24" s="144">
        <v>460059</v>
      </c>
      <c r="J24" s="55"/>
      <c r="K24" s="143">
        <v>428287</v>
      </c>
      <c r="L24" s="115"/>
      <c r="M24" s="144">
        <v>268076</v>
      </c>
      <c r="N24" s="99"/>
      <c r="O24" s="143">
        <f>SUM(O6,O10)</f>
        <v>447695</v>
      </c>
      <c r="P24" s="115"/>
      <c r="Q24" s="144">
        <f>SUM(Q6,Q10)</f>
        <v>395712</v>
      </c>
      <c r="R24" s="55"/>
      <c r="S24" s="145">
        <f t="shared" si="0"/>
        <v>13.136574074074073</v>
      </c>
      <c r="T24" s="115"/>
      <c r="U24" s="147"/>
      <c r="V24" s="143">
        <f>SUM(V6,V10)</f>
        <v>1691586</v>
      </c>
      <c r="W24" s="115"/>
      <c r="X24" s="144">
        <f>SUM(X6,X10)</f>
        <v>1572861</v>
      </c>
      <c r="Y24" s="55"/>
      <c r="Z24" s="145">
        <f t="shared" si="1"/>
        <v>7.5483466116840594</v>
      </c>
      <c r="AA24" s="28"/>
    </row>
    <row r="25" spans="1:27">
      <c r="A25" s="111"/>
      <c r="B25" s="95"/>
      <c r="C25" s="53"/>
      <c r="D25" s="114"/>
      <c r="E25" s="54"/>
      <c r="F25" s="115"/>
      <c r="G25" s="55"/>
      <c r="H25" s="115"/>
      <c r="I25" s="106"/>
      <c r="J25" s="55"/>
      <c r="K25" s="55"/>
      <c r="L25" s="115"/>
      <c r="M25" s="106"/>
      <c r="N25" s="99"/>
      <c r="O25" s="55"/>
      <c r="P25" s="115"/>
      <c r="Q25" s="106"/>
      <c r="R25" s="55"/>
      <c r="S25" s="119"/>
      <c r="T25" s="115"/>
      <c r="U25" s="147"/>
      <c r="V25" s="55"/>
      <c r="W25" s="115"/>
      <c r="X25" s="106"/>
      <c r="Y25" s="55"/>
      <c r="Z25" s="119"/>
      <c r="AA25" s="28"/>
    </row>
    <row r="26" spans="1:27">
      <c r="A26" s="206" t="s">
        <v>63</v>
      </c>
      <c r="B26" s="95"/>
      <c r="C26" s="134">
        <v>2500</v>
      </c>
      <c r="D26" s="117"/>
      <c r="E26" s="134">
        <v>2123</v>
      </c>
      <c r="F26" s="118"/>
      <c r="G26" s="135">
        <v>2754</v>
      </c>
      <c r="H26" s="118"/>
      <c r="I26" s="135">
        <v>2163</v>
      </c>
      <c r="J26" s="106"/>
      <c r="K26" s="135">
        <v>2093</v>
      </c>
      <c r="L26" s="118"/>
      <c r="M26" s="135">
        <v>1799</v>
      </c>
      <c r="N26" s="104"/>
      <c r="O26" s="135">
        <v>2578</v>
      </c>
      <c r="P26" s="118"/>
      <c r="Q26" s="135">
        <v>2218</v>
      </c>
      <c r="R26" s="106"/>
      <c r="S26" s="136">
        <f t="shared" si="0"/>
        <v>16.23083859332732</v>
      </c>
      <c r="T26" s="118"/>
      <c r="U26" s="148"/>
      <c r="V26" s="135">
        <v>9925</v>
      </c>
      <c r="W26" s="118"/>
      <c r="X26" s="135">
        <v>8303</v>
      </c>
      <c r="Y26" s="106"/>
      <c r="Z26" s="136">
        <f t="shared" si="1"/>
        <v>19.535107792364208</v>
      </c>
      <c r="AA26" s="28"/>
    </row>
    <row r="27" spans="1:27">
      <c r="A27" s="208" t="s">
        <v>64</v>
      </c>
      <c r="B27" s="95"/>
      <c r="C27" s="141">
        <v>2500</v>
      </c>
      <c r="D27" s="114"/>
      <c r="E27" s="142">
        <v>2123</v>
      </c>
      <c r="F27" s="115"/>
      <c r="G27" s="143">
        <v>2754</v>
      </c>
      <c r="H27" s="115"/>
      <c r="I27" s="144">
        <v>2163</v>
      </c>
      <c r="J27" s="55"/>
      <c r="K27" s="143">
        <v>2093</v>
      </c>
      <c r="L27" s="115"/>
      <c r="M27" s="144">
        <v>1799</v>
      </c>
      <c r="N27" s="99"/>
      <c r="O27" s="143">
        <v>2578</v>
      </c>
      <c r="P27" s="115"/>
      <c r="Q27" s="144">
        <v>2218</v>
      </c>
      <c r="R27" s="55"/>
      <c r="S27" s="145">
        <f t="shared" si="0"/>
        <v>16.23083859332732</v>
      </c>
      <c r="T27" s="115"/>
      <c r="U27" s="147"/>
      <c r="V27" s="143">
        <v>9925</v>
      </c>
      <c r="W27" s="115"/>
      <c r="X27" s="144">
        <v>8303</v>
      </c>
      <c r="Y27" s="55"/>
      <c r="Z27" s="145">
        <f t="shared" si="1"/>
        <v>19.535107792364208</v>
      </c>
      <c r="AA27" s="28"/>
    </row>
    <row r="28" spans="1:27">
      <c r="A28" s="111"/>
      <c r="B28" s="95"/>
      <c r="C28" s="53"/>
      <c r="D28" s="114"/>
      <c r="E28" s="54"/>
      <c r="F28" s="115"/>
      <c r="G28" s="55"/>
      <c r="H28" s="115"/>
      <c r="I28" s="106"/>
      <c r="J28" s="55"/>
      <c r="K28" s="55"/>
      <c r="L28" s="115"/>
      <c r="M28" s="106"/>
      <c r="N28" s="99"/>
      <c r="O28" s="55"/>
      <c r="P28" s="115"/>
      <c r="Q28" s="106"/>
      <c r="R28" s="55"/>
      <c r="S28" s="116"/>
      <c r="T28" s="115"/>
      <c r="U28" s="147"/>
      <c r="V28" s="55"/>
      <c r="W28" s="115"/>
      <c r="X28" s="106"/>
      <c r="Y28" s="55"/>
      <c r="Z28" s="119"/>
      <c r="AA28" s="28"/>
    </row>
    <row r="29" spans="1:27">
      <c r="A29" s="206" t="s">
        <v>65</v>
      </c>
      <c r="B29" s="95"/>
      <c r="C29" s="134">
        <v>4264</v>
      </c>
      <c r="D29" s="117"/>
      <c r="E29" s="134" t="s">
        <v>55</v>
      </c>
      <c r="F29" s="118"/>
      <c r="G29" s="135">
        <v>4316</v>
      </c>
      <c r="H29" s="118"/>
      <c r="I29" s="135" t="s">
        <v>55</v>
      </c>
      <c r="J29" s="106"/>
      <c r="K29" s="135">
        <v>3527</v>
      </c>
      <c r="L29" s="118"/>
      <c r="M29" s="135" t="s">
        <v>55</v>
      </c>
      <c r="N29" s="104"/>
      <c r="O29" s="135">
        <v>4278</v>
      </c>
      <c r="P29" s="118"/>
      <c r="Q29" s="135" t="s">
        <v>55</v>
      </c>
      <c r="R29" s="106"/>
      <c r="S29" s="136" t="s">
        <v>35</v>
      </c>
      <c r="T29" s="118"/>
      <c r="U29" s="148"/>
      <c r="V29" s="135">
        <v>16385</v>
      </c>
      <c r="W29" s="118"/>
      <c r="X29" s="135" t="s">
        <v>55</v>
      </c>
      <c r="Y29" s="106"/>
      <c r="Z29" s="136" t="s">
        <v>35</v>
      </c>
      <c r="AA29" s="28"/>
    </row>
    <row r="30" spans="1:27">
      <c r="A30" s="208" t="s">
        <v>66</v>
      </c>
      <c r="B30" s="95"/>
      <c r="C30" s="141">
        <v>4264</v>
      </c>
      <c r="D30" s="114"/>
      <c r="E30" s="142" t="s">
        <v>55</v>
      </c>
      <c r="F30" s="115"/>
      <c r="G30" s="143">
        <v>4316</v>
      </c>
      <c r="H30" s="115"/>
      <c r="I30" s="144" t="s">
        <v>55</v>
      </c>
      <c r="J30" s="55"/>
      <c r="K30" s="143">
        <v>3527</v>
      </c>
      <c r="L30" s="115"/>
      <c r="M30" s="144" t="s">
        <v>55</v>
      </c>
      <c r="N30" s="99"/>
      <c r="O30" s="143">
        <v>4278</v>
      </c>
      <c r="P30" s="115"/>
      <c r="Q30" s="144" t="s">
        <v>55</v>
      </c>
      <c r="R30" s="55"/>
      <c r="S30" s="145" t="s">
        <v>35</v>
      </c>
      <c r="T30" s="115"/>
      <c r="U30" s="147"/>
      <c r="V30" s="143">
        <v>16385</v>
      </c>
      <c r="W30" s="115"/>
      <c r="X30" s="144" t="s">
        <v>55</v>
      </c>
      <c r="Y30" s="55"/>
      <c r="Z30" s="145" t="s">
        <v>35</v>
      </c>
      <c r="AA30" s="28"/>
    </row>
    <row r="31" spans="1:27">
      <c r="A31" s="111"/>
      <c r="B31" s="111"/>
      <c r="C31" s="53"/>
      <c r="D31" s="114"/>
      <c r="E31" s="54"/>
      <c r="F31" s="115"/>
      <c r="G31" s="55"/>
      <c r="H31" s="115"/>
      <c r="I31" s="106"/>
      <c r="J31" s="55"/>
      <c r="K31" s="55"/>
      <c r="L31" s="115"/>
      <c r="M31" s="106"/>
      <c r="N31" s="99"/>
      <c r="O31" s="55"/>
      <c r="P31" s="115"/>
      <c r="Q31" s="106"/>
      <c r="R31" s="55"/>
      <c r="S31" s="119"/>
      <c r="T31" s="115"/>
      <c r="U31" s="147"/>
      <c r="V31" s="55"/>
      <c r="W31" s="115"/>
      <c r="X31" s="120"/>
      <c r="Y31" s="55"/>
      <c r="Z31" s="119"/>
      <c r="AA31" s="28"/>
    </row>
    <row r="32" spans="1:27">
      <c r="A32" s="208" t="s">
        <v>67</v>
      </c>
      <c r="B32" s="95"/>
      <c r="C32" s="141">
        <v>422299</v>
      </c>
      <c r="D32" s="114"/>
      <c r="E32" s="142">
        <v>451137</v>
      </c>
      <c r="F32" s="115"/>
      <c r="G32" s="143">
        <f>G24+G27+G30</f>
        <v>407139</v>
      </c>
      <c r="H32" s="115"/>
      <c r="I32" s="144">
        <v>462222</v>
      </c>
      <c r="J32" s="55"/>
      <c r="K32" s="143">
        <v>433907</v>
      </c>
      <c r="L32" s="115"/>
      <c r="M32" s="144">
        <v>269875</v>
      </c>
      <c r="N32" s="99"/>
      <c r="O32" s="143">
        <f>SUM(O24,O27,O30)</f>
        <v>454551</v>
      </c>
      <c r="P32" s="115"/>
      <c r="Q32" s="144">
        <f>SUM(Q24,Q26)</f>
        <v>397930</v>
      </c>
      <c r="R32" s="55"/>
      <c r="S32" s="145">
        <f t="shared" si="0"/>
        <v>14.228884477169352</v>
      </c>
      <c r="T32" s="115"/>
      <c r="U32" s="147"/>
      <c r="V32" s="143">
        <f>SUM(V24,V27,V30)</f>
        <v>1717896</v>
      </c>
      <c r="W32" s="115"/>
      <c r="X32" s="144">
        <f>SUM(X24,X26)</f>
        <v>1581164</v>
      </c>
      <c r="Y32" s="55"/>
      <c r="Z32" s="145">
        <f t="shared" si="1"/>
        <v>8.6475533214770888</v>
      </c>
      <c r="AA32" s="28"/>
    </row>
    <row r="33" spans="1:28">
      <c r="A33" s="121"/>
      <c r="B33" s="121"/>
      <c r="C33" s="122"/>
      <c r="D33" s="121"/>
      <c r="E33" s="122"/>
      <c r="F33" s="121"/>
      <c r="G33" s="122"/>
      <c r="H33" s="121"/>
      <c r="I33" s="122"/>
      <c r="J33" s="122"/>
      <c r="K33" s="122"/>
      <c r="L33" s="121"/>
      <c r="M33" s="122"/>
      <c r="N33" s="123"/>
      <c r="O33" s="122"/>
      <c r="P33" s="121"/>
      <c r="Q33" s="122"/>
      <c r="R33" s="122"/>
      <c r="S33" s="123"/>
      <c r="T33" s="121"/>
      <c r="U33" s="149"/>
      <c r="V33" s="150"/>
      <c r="W33" s="151"/>
      <c r="X33" s="150"/>
      <c r="Y33" s="150"/>
      <c r="Z33" s="152"/>
      <c r="AA33" s="153"/>
      <c r="AB33" s="108"/>
    </row>
    <row r="34" spans="1:28">
      <c r="A34" s="124" t="s">
        <v>68</v>
      </c>
      <c r="B34" s="121"/>
      <c r="C34" s="122"/>
      <c r="D34" s="121"/>
      <c r="E34" s="122"/>
      <c r="F34" s="121"/>
      <c r="G34" s="122"/>
      <c r="H34" s="121"/>
      <c r="I34" s="122"/>
      <c r="J34" s="122"/>
      <c r="K34" s="122"/>
      <c r="L34" s="121"/>
      <c r="M34" s="122"/>
      <c r="N34" s="123"/>
      <c r="O34" s="122"/>
      <c r="P34" s="121"/>
      <c r="Q34" s="122"/>
      <c r="R34" s="122"/>
      <c r="S34" s="95"/>
      <c r="T34" s="95"/>
      <c r="U34" s="95"/>
      <c r="V34" s="95"/>
      <c r="W34" s="95"/>
      <c r="X34" s="95"/>
      <c r="Y34" s="95"/>
      <c r="Z34" s="95"/>
      <c r="AA34" s="95"/>
      <c r="AB34" s="95"/>
    </row>
    <row r="35" spans="1:28">
      <c r="A35" s="95"/>
      <c r="B35" s="95"/>
      <c r="C35" s="95"/>
      <c r="D35" s="95"/>
      <c r="E35" s="95"/>
      <c r="F35" s="95"/>
      <c r="G35" s="95"/>
      <c r="H35" s="95"/>
      <c r="I35" s="95"/>
      <c r="J35" s="95"/>
      <c r="K35" s="95"/>
      <c r="L35" s="95"/>
      <c r="M35" s="95"/>
      <c r="N35" s="125"/>
      <c r="O35" s="95"/>
      <c r="P35" s="95"/>
      <c r="Q35" s="95"/>
      <c r="R35" s="95"/>
      <c r="S35" s="95"/>
      <c r="T35" s="95"/>
      <c r="U35" s="95"/>
      <c r="V35" s="95"/>
      <c r="W35" s="95"/>
      <c r="X35" s="95"/>
      <c r="Y35" s="95"/>
      <c r="Z35" s="95"/>
      <c r="AA35" s="95"/>
      <c r="AB35" s="95"/>
    </row>
    <row r="36" spans="1:28">
      <c r="A36" s="110" t="s">
        <v>69</v>
      </c>
      <c r="B36" s="111"/>
      <c r="C36" s="111"/>
      <c r="D36" s="111"/>
      <c r="E36" s="95"/>
      <c r="F36" s="111"/>
      <c r="G36" s="111"/>
      <c r="H36" s="111"/>
      <c r="I36" s="95"/>
      <c r="J36" s="111"/>
      <c r="K36" s="111"/>
      <c r="L36" s="111"/>
      <c r="M36" s="95"/>
      <c r="N36" s="126"/>
      <c r="O36" s="111"/>
      <c r="P36" s="111"/>
      <c r="Q36" s="95"/>
      <c r="R36" s="111"/>
      <c r="S36" s="95"/>
      <c r="T36" s="95"/>
      <c r="U36" s="95"/>
      <c r="V36" s="95"/>
      <c r="W36" s="95"/>
      <c r="X36" s="95"/>
      <c r="Y36" s="95"/>
      <c r="Z36" s="95"/>
      <c r="AA36" s="95"/>
      <c r="AB36" s="95"/>
    </row>
    <row r="37" spans="1:28">
      <c r="A37" s="95"/>
      <c r="B37" s="95"/>
      <c r="C37" s="95"/>
      <c r="D37" s="95"/>
      <c r="E37" s="95"/>
      <c r="F37" s="95"/>
      <c r="G37" s="95"/>
      <c r="H37" s="95"/>
      <c r="I37" s="95"/>
      <c r="J37" s="95"/>
      <c r="K37" s="95"/>
      <c r="L37" s="95"/>
      <c r="M37" s="95"/>
      <c r="N37" s="125"/>
      <c r="O37" s="95"/>
      <c r="P37" s="95"/>
      <c r="Q37" s="95"/>
      <c r="R37" s="95"/>
      <c r="S37" s="125"/>
      <c r="T37" s="95"/>
      <c r="U37" s="95"/>
      <c r="V37" s="95"/>
      <c r="W37" s="95"/>
      <c r="X37" s="95"/>
      <c r="Y37" s="95"/>
      <c r="Z37" s="125"/>
    </row>
    <row r="38" spans="1:28" ht="15.75" thickBot="1">
      <c r="A38" s="111"/>
      <c r="B38" s="95"/>
      <c r="C38" s="63" t="s">
        <v>70</v>
      </c>
      <c r="D38" s="26"/>
      <c r="E38" s="64" t="s">
        <v>15</v>
      </c>
      <c r="F38" s="26"/>
      <c r="G38" s="63" t="s">
        <v>16</v>
      </c>
      <c r="H38" s="26"/>
      <c r="I38" s="64" t="s">
        <v>17</v>
      </c>
      <c r="J38" s="26"/>
      <c r="K38" s="63" t="s">
        <v>18</v>
      </c>
      <c r="L38" s="26"/>
      <c r="M38" s="64" t="s">
        <v>19</v>
      </c>
      <c r="N38" s="26"/>
      <c r="O38" s="63" t="s">
        <v>20</v>
      </c>
      <c r="P38" s="26"/>
      <c r="Q38" s="64" t="s">
        <v>21</v>
      </c>
      <c r="R38" s="26"/>
      <c r="S38" s="63" t="s">
        <v>22</v>
      </c>
      <c r="T38" s="26"/>
      <c r="U38" s="87"/>
      <c r="V38" s="88" t="s">
        <v>23</v>
      </c>
      <c r="W38" s="91"/>
      <c r="X38" s="89" t="s">
        <v>24</v>
      </c>
      <c r="Y38" s="91"/>
      <c r="Z38" s="88" t="s">
        <v>22</v>
      </c>
      <c r="AA38" s="90"/>
    </row>
    <row r="39" spans="1:28">
      <c r="A39" s="111"/>
      <c r="B39" s="95"/>
      <c r="C39" s="26"/>
      <c r="D39" s="26"/>
      <c r="E39" s="47"/>
      <c r="F39" s="96"/>
      <c r="G39" s="26"/>
      <c r="H39" s="26"/>
      <c r="I39" s="47"/>
      <c r="J39" s="112"/>
      <c r="K39" s="26"/>
      <c r="L39" s="26"/>
      <c r="M39" s="47"/>
      <c r="N39" s="96"/>
      <c r="O39" s="26"/>
      <c r="P39" s="26"/>
      <c r="Q39" s="47"/>
      <c r="R39" s="26"/>
      <c r="S39" s="26"/>
      <c r="T39" s="96"/>
      <c r="U39" s="146"/>
      <c r="V39" s="26"/>
      <c r="W39" s="26"/>
      <c r="X39" s="47"/>
      <c r="Y39" s="26"/>
      <c r="Z39" s="26"/>
      <c r="AA39" s="28"/>
    </row>
    <row r="40" spans="1:28">
      <c r="A40" s="206" t="s">
        <v>71</v>
      </c>
      <c r="B40" s="95"/>
      <c r="C40" s="134">
        <v>12821</v>
      </c>
      <c r="D40" s="117"/>
      <c r="E40" s="134">
        <v>13001</v>
      </c>
      <c r="F40" s="118"/>
      <c r="G40" s="135">
        <v>17302</v>
      </c>
      <c r="H40" s="118"/>
      <c r="I40" s="135">
        <v>18889</v>
      </c>
      <c r="J40" s="106"/>
      <c r="K40" s="135">
        <v>16452</v>
      </c>
      <c r="L40" s="118"/>
      <c r="M40" s="135">
        <v>7378</v>
      </c>
      <c r="N40" s="104"/>
      <c r="O40" s="135">
        <v>10805</v>
      </c>
      <c r="P40" s="118"/>
      <c r="Q40" s="135">
        <v>9580</v>
      </c>
      <c r="R40" s="106"/>
      <c r="S40" s="136">
        <f>(O40-Q40)/Q40*100</f>
        <v>12.78705636743215</v>
      </c>
      <c r="T40" s="118"/>
      <c r="U40" s="148"/>
      <c r="V40" s="135">
        <v>57380</v>
      </c>
      <c r="W40" s="118"/>
      <c r="X40" s="135">
        <v>48848</v>
      </c>
      <c r="Y40" s="106"/>
      <c r="Z40" s="136">
        <f>(V40-X40)/X40*100</f>
        <v>17.466426465771374</v>
      </c>
      <c r="AA40" s="28"/>
    </row>
    <row r="41" spans="1:28">
      <c r="A41" s="206" t="s">
        <v>72</v>
      </c>
      <c r="B41" s="95"/>
      <c r="C41" s="134">
        <v>2723</v>
      </c>
      <c r="D41" s="117"/>
      <c r="E41" s="134">
        <v>2323</v>
      </c>
      <c r="F41" s="118"/>
      <c r="G41" s="135">
        <v>2482</v>
      </c>
      <c r="H41" s="118"/>
      <c r="I41" s="135">
        <v>2344</v>
      </c>
      <c r="J41" s="106"/>
      <c r="K41" s="135">
        <v>3501</v>
      </c>
      <c r="L41" s="118"/>
      <c r="M41" s="135">
        <v>2597</v>
      </c>
      <c r="N41" s="104"/>
      <c r="O41" s="135">
        <v>2797</v>
      </c>
      <c r="P41" s="118"/>
      <c r="Q41" s="135">
        <v>2183</v>
      </c>
      <c r="R41" s="106"/>
      <c r="S41" s="136">
        <f t="shared" ref="S41:S43" si="4">(O41-Q41)/Q41*100</f>
        <v>28.126431516262024</v>
      </c>
      <c r="T41" s="118"/>
      <c r="U41" s="148"/>
      <c r="V41" s="135">
        <v>11503</v>
      </c>
      <c r="W41" s="118"/>
      <c r="X41" s="135">
        <v>9447</v>
      </c>
      <c r="Y41" s="106"/>
      <c r="Z41" s="136">
        <f t="shared" ref="Z41:Z43" si="5">(V41-X41)/X41*100</f>
        <v>21.763522811474541</v>
      </c>
      <c r="AA41" s="28"/>
    </row>
    <row r="42" spans="1:28">
      <c r="A42" s="206" t="s">
        <v>73</v>
      </c>
      <c r="B42" s="95"/>
      <c r="C42" s="134">
        <v>213</v>
      </c>
      <c r="D42" s="117"/>
      <c r="E42" s="134">
        <v>146</v>
      </c>
      <c r="F42" s="118"/>
      <c r="G42" s="135">
        <v>293</v>
      </c>
      <c r="H42" s="118"/>
      <c r="I42" s="135">
        <v>281</v>
      </c>
      <c r="J42" s="106"/>
      <c r="K42" s="135">
        <v>409</v>
      </c>
      <c r="L42" s="118"/>
      <c r="M42" s="135">
        <v>225</v>
      </c>
      <c r="N42" s="104"/>
      <c r="O42" s="135">
        <v>497</v>
      </c>
      <c r="P42" s="118"/>
      <c r="Q42" s="135">
        <v>267</v>
      </c>
      <c r="R42" s="106"/>
      <c r="S42" s="136">
        <f t="shared" si="4"/>
        <v>86.142322097378283</v>
      </c>
      <c r="T42" s="118"/>
      <c r="U42" s="148"/>
      <c r="V42" s="135">
        <v>1412</v>
      </c>
      <c r="W42" s="118"/>
      <c r="X42" s="135">
        <v>919</v>
      </c>
      <c r="Y42" s="106"/>
      <c r="Z42" s="136">
        <f t="shared" si="5"/>
        <v>53.645266594124053</v>
      </c>
      <c r="AA42" s="28"/>
    </row>
    <row r="43" spans="1:28">
      <c r="A43" s="208" t="s">
        <v>74</v>
      </c>
      <c r="B43" s="95"/>
      <c r="C43" s="141">
        <v>15757</v>
      </c>
      <c r="D43" s="114"/>
      <c r="E43" s="142">
        <v>15470</v>
      </c>
      <c r="F43" s="115"/>
      <c r="G43" s="143">
        <f>SUM(G40:G42)</f>
        <v>20077</v>
      </c>
      <c r="H43" s="115"/>
      <c r="I43" s="144">
        <v>21514</v>
      </c>
      <c r="J43" s="55"/>
      <c r="K43" s="143">
        <v>20362</v>
      </c>
      <c r="L43" s="115"/>
      <c r="M43" s="144">
        <v>10200</v>
      </c>
      <c r="N43" s="99"/>
      <c r="O43" s="143">
        <f>SUM(O40:O42)</f>
        <v>14099</v>
      </c>
      <c r="P43" s="115"/>
      <c r="Q43" s="144">
        <f>SUM(Q40:Q42)</f>
        <v>12030</v>
      </c>
      <c r="R43" s="55"/>
      <c r="S43" s="145">
        <f t="shared" si="4"/>
        <v>17.198669991687449</v>
      </c>
      <c r="T43" s="115"/>
      <c r="U43" s="147"/>
      <c r="V43" s="143">
        <f>SUM(V40:V42)</f>
        <v>70295</v>
      </c>
      <c r="W43" s="115"/>
      <c r="X43" s="144">
        <f>SUM(X40:X42)</f>
        <v>59214</v>
      </c>
      <c r="Y43" s="55"/>
      <c r="Z43" s="145">
        <f t="shared" si="5"/>
        <v>18.713479920289121</v>
      </c>
      <c r="AA43" s="28"/>
    </row>
    <row r="44" spans="1:28">
      <c r="A44" s="109"/>
      <c r="B44" s="95"/>
      <c r="C44" s="109"/>
      <c r="D44" s="109"/>
      <c r="E44" s="109"/>
      <c r="F44" s="109"/>
      <c r="G44" s="109"/>
      <c r="H44" s="109"/>
      <c r="I44" s="109"/>
      <c r="J44" s="109"/>
      <c r="K44" s="109"/>
      <c r="L44" s="109"/>
      <c r="M44" s="109"/>
      <c r="N44" s="109"/>
      <c r="O44" s="109"/>
      <c r="P44" s="109"/>
      <c r="Q44" s="109"/>
      <c r="R44" s="109"/>
      <c r="S44" s="109"/>
      <c r="T44" s="109"/>
      <c r="U44" s="154"/>
      <c r="V44" s="155"/>
      <c r="W44" s="155"/>
      <c r="X44" s="155"/>
      <c r="Y44" s="155"/>
      <c r="Z44" s="155"/>
      <c r="AA44" s="153"/>
    </row>
    <row r="45" spans="1:28">
      <c r="A45" s="124" t="s">
        <v>75</v>
      </c>
    </row>
  </sheetData>
  <pageMargins left="0.31496062992125984" right="0.11811023622047245" top="0.15748031496062992" bottom="0.15748031496062992" header="0.31496062992125984" footer="0.31496062992125984"/>
  <pageSetup scale="51"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78"/>
  <sheetViews>
    <sheetView showGridLines="0" zoomScale="75" zoomScaleNormal="75" workbookViewId="0">
      <selection activeCell="U12" sqref="U12"/>
    </sheetView>
  </sheetViews>
  <sheetFormatPr defaultColWidth="11.5703125" defaultRowHeight="15"/>
  <cols>
    <col min="1" max="1" width="40.7109375" customWidth="1"/>
    <col min="2" max="2" width="1.7109375" customWidth="1"/>
    <col min="3" max="3" width="10.7109375" customWidth="1"/>
    <col min="4" max="4" width="1.7109375" customWidth="1"/>
    <col min="5" max="5" width="15.7109375" customWidth="1"/>
    <col min="6" max="6" width="1.7109375" customWidth="1"/>
    <col min="7" max="7" width="15.7109375" customWidth="1"/>
    <col min="8" max="8" width="5.7109375" customWidth="1"/>
    <col min="9" max="9" width="15.7109375" customWidth="1"/>
    <col min="10" max="10" width="1.7109375" customWidth="1"/>
    <col min="11" max="11" width="15.7109375" customWidth="1"/>
    <col min="12" max="12" width="5.7109375" customWidth="1"/>
    <col min="13" max="13" width="15.7109375" customWidth="1"/>
    <col min="14" max="14" width="1.7109375" customWidth="1"/>
    <col min="15" max="15" width="15.7109375" customWidth="1"/>
    <col min="16" max="16" width="5.7109375" customWidth="1"/>
    <col min="17" max="17" width="15.7109375" customWidth="1"/>
    <col min="18" max="18" width="1.7109375" customWidth="1"/>
    <col min="19" max="19" width="15.7109375" customWidth="1"/>
    <col min="20" max="20" width="1.7109375" customWidth="1"/>
    <col min="21" max="21" width="12.7109375" customWidth="1"/>
    <col min="22" max="22" width="5.7109375" customWidth="1"/>
    <col min="23" max="23" width="1.7109375" customWidth="1"/>
    <col min="24" max="24" width="15.7109375" customWidth="1"/>
    <col min="25" max="25" width="1.7109375" customWidth="1"/>
    <col min="26" max="26" width="15.7109375" customWidth="1"/>
    <col min="27" max="27" width="1.7109375" customWidth="1"/>
    <col min="28" max="28" width="12.7109375" customWidth="1"/>
    <col min="29" max="29" width="1.7109375" customWidth="1"/>
  </cols>
  <sheetData>
    <row r="1" spans="1:29">
      <c r="A1" s="110" t="s">
        <v>76</v>
      </c>
      <c r="B1" s="110"/>
      <c r="C1" s="111"/>
      <c r="D1" s="111"/>
      <c r="E1" s="111"/>
      <c r="F1" s="111"/>
      <c r="G1" s="95"/>
      <c r="H1" s="109"/>
      <c r="I1" s="111"/>
      <c r="J1" s="111"/>
      <c r="K1" s="95"/>
      <c r="L1" s="111"/>
      <c r="M1" s="111"/>
      <c r="N1" s="111"/>
      <c r="O1" s="95"/>
      <c r="P1" s="111"/>
      <c r="Q1" s="111"/>
      <c r="R1" s="111"/>
      <c r="S1" s="111"/>
      <c r="T1" s="111"/>
      <c r="U1" s="109"/>
      <c r="V1" s="109"/>
      <c r="W1" s="109"/>
      <c r="X1" s="111"/>
      <c r="Y1" s="111"/>
      <c r="Z1" s="95"/>
      <c r="AA1" s="111"/>
      <c r="AB1" s="111"/>
    </row>
    <row r="2" spans="1:29">
      <c r="A2" s="95"/>
      <c r="B2" s="95"/>
      <c r="C2" s="95"/>
      <c r="D2" s="95"/>
      <c r="E2" s="95"/>
      <c r="F2" s="95"/>
      <c r="G2" s="95"/>
      <c r="H2" s="109"/>
      <c r="I2" s="95"/>
      <c r="J2" s="95"/>
      <c r="K2" s="95"/>
      <c r="L2" s="95"/>
      <c r="M2" s="95"/>
      <c r="N2" s="95"/>
      <c r="O2" s="95"/>
      <c r="P2" s="95"/>
      <c r="Q2" s="95"/>
      <c r="R2" s="95"/>
      <c r="S2" s="95"/>
      <c r="T2" s="95"/>
      <c r="U2" s="109"/>
      <c r="V2" s="109"/>
      <c r="W2" s="109"/>
      <c r="X2" s="95"/>
      <c r="Y2" s="95"/>
      <c r="Z2" s="95"/>
      <c r="AA2" s="95"/>
      <c r="AB2" s="95"/>
    </row>
    <row r="3" spans="1:29">
      <c r="A3" s="95"/>
      <c r="B3" s="95"/>
      <c r="C3" s="95"/>
      <c r="D3" s="95"/>
      <c r="E3" s="95"/>
      <c r="F3" s="95"/>
      <c r="G3" s="95"/>
      <c r="H3" s="109"/>
      <c r="I3" s="95"/>
      <c r="J3" s="95"/>
      <c r="K3" s="95"/>
      <c r="L3" s="95"/>
      <c r="M3" s="95"/>
      <c r="N3" s="95"/>
      <c r="O3" s="95"/>
      <c r="P3" s="95"/>
      <c r="Q3" s="95"/>
      <c r="R3" s="95"/>
      <c r="S3" s="95"/>
      <c r="T3" s="95"/>
      <c r="U3" s="109"/>
      <c r="V3" s="109"/>
      <c r="W3" s="109"/>
      <c r="X3" s="95"/>
      <c r="Y3" s="95"/>
      <c r="Z3" s="95"/>
      <c r="AA3" s="95"/>
      <c r="AB3" s="95"/>
    </row>
    <row r="4" spans="1:29" ht="15.75" thickBot="1">
      <c r="A4" s="111"/>
      <c r="B4" s="111"/>
      <c r="C4" s="63" t="s">
        <v>77</v>
      </c>
      <c r="D4" s="95"/>
      <c r="E4" s="63" t="s">
        <v>14</v>
      </c>
      <c r="F4" s="26"/>
      <c r="G4" s="64" t="s">
        <v>15</v>
      </c>
      <c r="H4" s="26"/>
      <c r="I4" s="63" t="s">
        <v>16</v>
      </c>
      <c r="J4" s="26"/>
      <c r="K4" s="64" t="s">
        <v>17</v>
      </c>
      <c r="L4" s="26"/>
      <c r="M4" s="63" t="s">
        <v>18</v>
      </c>
      <c r="N4" s="26"/>
      <c r="O4" s="64" t="s">
        <v>19</v>
      </c>
      <c r="P4" s="26"/>
      <c r="Q4" s="63" t="s">
        <v>20</v>
      </c>
      <c r="R4" s="26"/>
      <c r="S4" s="64" t="s">
        <v>21</v>
      </c>
      <c r="T4" s="26"/>
      <c r="U4" s="63" t="s">
        <v>22</v>
      </c>
      <c r="V4" s="26"/>
      <c r="W4" s="87"/>
      <c r="X4" s="88" t="s">
        <v>23</v>
      </c>
      <c r="Y4" s="91"/>
      <c r="Z4" s="89" t="s">
        <v>24</v>
      </c>
      <c r="AA4" s="91"/>
      <c r="AB4" s="88" t="s">
        <v>22</v>
      </c>
      <c r="AC4" s="90"/>
    </row>
    <row r="5" spans="1:29">
      <c r="A5" s="111"/>
      <c r="B5" s="111"/>
      <c r="C5" s="112"/>
      <c r="D5" s="95"/>
      <c r="E5" s="26"/>
      <c r="F5" s="26"/>
      <c r="G5" s="47"/>
      <c r="H5" s="109"/>
      <c r="I5" s="96"/>
      <c r="J5" s="96"/>
      <c r="K5" s="112"/>
      <c r="L5" s="96"/>
      <c r="M5" s="96"/>
      <c r="N5" s="96"/>
      <c r="O5" s="112"/>
      <c r="P5" s="96"/>
      <c r="Q5" s="26"/>
      <c r="R5" s="26"/>
      <c r="S5" s="47"/>
      <c r="T5" s="96"/>
      <c r="U5" s="26"/>
      <c r="V5" s="96"/>
      <c r="W5" s="146"/>
      <c r="X5" s="26"/>
      <c r="Y5" s="26"/>
      <c r="Z5" s="47"/>
      <c r="AA5" s="26"/>
      <c r="AB5" s="26"/>
      <c r="AC5" s="28"/>
    </row>
    <row r="6" spans="1:29">
      <c r="A6" s="182" t="s">
        <v>78</v>
      </c>
      <c r="B6" s="234"/>
      <c r="C6" s="182" t="s">
        <v>79</v>
      </c>
      <c r="D6" s="95"/>
      <c r="E6" s="134">
        <v>12980</v>
      </c>
      <c r="F6" s="117"/>
      <c r="G6" s="134">
        <v>22739</v>
      </c>
      <c r="H6" s="118"/>
      <c r="I6" s="135">
        <v>14916</v>
      </c>
      <c r="J6" s="118"/>
      <c r="K6" s="135">
        <v>20729</v>
      </c>
      <c r="L6" s="106"/>
      <c r="M6" s="135">
        <v>12549</v>
      </c>
      <c r="N6" s="118"/>
      <c r="O6" s="135">
        <v>1529</v>
      </c>
      <c r="P6" s="104"/>
      <c r="Q6" s="135">
        <v>18332</v>
      </c>
      <c r="R6" s="118"/>
      <c r="S6" s="135">
        <v>15161</v>
      </c>
      <c r="T6" s="106"/>
      <c r="U6" s="136">
        <v>20.915506892685201</v>
      </c>
      <c r="V6" s="118"/>
      <c r="W6" s="148"/>
      <c r="X6" s="135">
        <v>58777</v>
      </c>
      <c r="Y6" s="118"/>
      <c r="Z6" s="135">
        <v>60158</v>
      </c>
      <c r="AA6" s="106"/>
      <c r="AB6" s="136">
        <f>(X6-Z6)/Z6*100</f>
        <v>-2.295621529971076</v>
      </c>
      <c r="AC6" s="28"/>
    </row>
    <row r="7" spans="1:29">
      <c r="A7" s="182" t="s">
        <v>80</v>
      </c>
      <c r="B7" s="234"/>
      <c r="C7" s="182" t="s">
        <v>79</v>
      </c>
      <c r="D7" s="95"/>
      <c r="E7" s="134">
        <v>32724</v>
      </c>
      <c r="F7" s="117"/>
      <c r="G7" s="134">
        <v>31997</v>
      </c>
      <c r="H7" s="118"/>
      <c r="I7" s="135">
        <v>14222</v>
      </c>
      <c r="J7" s="118"/>
      <c r="K7" s="135">
        <v>32924</v>
      </c>
      <c r="L7" s="106"/>
      <c r="M7" s="135">
        <v>21027</v>
      </c>
      <c r="N7" s="118"/>
      <c r="O7" s="135">
        <v>12807</v>
      </c>
      <c r="P7" s="104"/>
      <c r="Q7" s="135">
        <v>18632</v>
      </c>
      <c r="R7" s="118"/>
      <c r="S7" s="135">
        <v>22568</v>
      </c>
      <c r="T7" s="106"/>
      <c r="U7" s="136">
        <f>(Q7-S7)/S7*100</f>
        <v>-17.440623892236793</v>
      </c>
      <c r="V7" s="118"/>
      <c r="W7" s="148"/>
      <c r="X7" s="135">
        <v>86605</v>
      </c>
      <c r="Y7" s="118"/>
      <c r="Z7" s="135">
        <v>100296</v>
      </c>
      <c r="AA7" s="106"/>
      <c r="AB7" s="136">
        <f t="shared" ref="AB7:AB38" si="0">(X7-Z7)/Z7*100</f>
        <v>-13.650594241046502</v>
      </c>
      <c r="AC7" s="28"/>
    </row>
    <row r="8" spans="1:29">
      <c r="A8" s="182" t="s">
        <v>81</v>
      </c>
      <c r="B8" s="234"/>
      <c r="C8" s="182" t="s">
        <v>79</v>
      </c>
      <c r="D8" s="95"/>
      <c r="E8" s="134">
        <v>514</v>
      </c>
      <c r="F8" s="117"/>
      <c r="G8" s="134">
        <v>1020</v>
      </c>
      <c r="H8" s="118"/>
      <c r="I8" s="135">
        <v>566</v>
      </c>
      <c r="J8" s="118"/>
      <c r="K8" s="135">
        <v>515</v>
      </c>
      <c r="L8" s="106"/>
      <c r="M8" s="135">
        <v>510</v>
      </c>
      <c r="N8" s="118"/>
      <c r="O8" s="135">
        <v>1110</v>
      </c>
      <c r="P8" s="104"/>
      <c r="Q8" s="135">
        <v>1</v>
      </c>
      <c r="R8" s="118"/>
      <c r="S8" s="135">
        <v>355</v>
      </c>
      <c r="T8" s="106"/>
      <c r="U8" s="136">
        <f t="shared" ref="U8:U38" si="1">(Q8-S8)/S8*100</f>
        <v>-99.718309859154928</v>
      </c>
      <c r="V8" s="118"/>
      <c r="W8" s="148"/>
      <c r="X8" s="135">
        <v>1591</v>
      </c>
      <c r="Y8" s="118"/>
      <c r="Z8" s="135">
        <v>3000</v>
      </c>
      <c r="AA8" s="106"/>
      <c r="AB8" s="136">
        <f t="shared" si="0"/>
        <v>-46.966666666666669</v>
      </c>
      <c r="AC8" s="28"/>
    </row>
    <row r="9" spans="1:29">
      <c r="A9" s="182" t="s">
        <v>82</v>
      </c>
      <c r="B9" s="234"/>
      <c r="C9" s="182" t="s">
        <v>83</v>
      </c>
      <c r="D9" s="95"/>
      <c r="E9" s="134">
        <v>59338</v>
      </c>
      <c r="F9" s="117"/>
      <c r="G9" s="134">
        <v>45649</v>
      </c>
      <c r="H9" s="118"/>
      <c r="I9" s="135">
        <v>42839</v>
      </c>
      <c r="J9" s="118"/>
      <c r="K9" s="135">
        <v>49858</v>
      </c>
      <c r="L9" s="106"/>
      <c r="M9" s="135">
        <v>59602</v>
      </c>
      <c r="N9" s="118"/>
      <c r="O9" s="135">
        <v>25030</v>
      </c>
      <c r="P9" s="104"/>
      <c r="Q9" s="135">
        <v>49779</v>
      </c>
      <c r="R9" s="118"/>
      <c r="S9" s="135">
        <v>44012</v>
      </c>
      <c r="T9" s="106"/>
      <c r="U9" s="136">
        <f t="shared" si="1"/>
        <v>13.10324456966282</v>
      </c>
      <c r="V9" s="118"/>
      <c r="W9" s="148"/>
      <c r="X9" s="135">
        <v>211558</v>
      </c>
      <c r="Y9" s="118"/>
      <c r="Z9" s="135">
        <v>164549</v>
      </c>
      <c r="AA9" s="106"/>
      <c r="AB9" s="136">
        <f t="shared" si="0"/>
        <v>28.568389962868203</v>
      </c>
      <c r="AC9" s="28"/>
    </row>
    <row r="10" spans="1:29">
      <c r="A10" s="182" t="s">
        <v>84</v>
      </c>
      <c r="B10" s="234"/>
      <c r="C10" s="182" t="s">
        <v>83</v>
      </c>
      <c r="D10" s="95"/>
      <c r="E10" s="134">
        <v>56082</v>
      </c>
      <c r="F10" s="117"/>
      <c r="G10" s="134">
        <v>63565</v>
      </c>
      <c r="H10" s="118"/>
      <c r="I10" s="135">
        <v>60761</v>
      </c>
      <c r="J10" s="118"/>
      <c r="K10" s="135">
        <v>72178</v>
      </c>
      <c r="L10" s="106"/>
      <c r="M10" s="135">
        <v>67931</v>
      </c>
      <c r="N10" s="118"/>
      <c r="O10" s="135">
        <v>49686</v>
      </c>
      <c r="P10" s="104"/>
      <c r="Q10" s="135">
        <v>54876</v>
      </c>
      <c r="R10" s="118"/>
      <c r="S10" s="135">
        <v>65431</v>
      </c>
      <c r="T10" s="106"/>
      <c r="U10" s="136">
        <f t="shared" si="1"/>
        <v>-16.13149730250187</v>
      </c>
      <c r="V10" s="118"/>
      <c r="W10" s="148"/>
      <c r="X10" s="135">
        <v>239650</v>
      </c>
      <c r="Y10" s="118"/>
      <c r="Z10" s="135">
        <v>250860</v>
      </c>
      <c r="AA10" s="106"/>
      <c r="AB10" s="136">
        <f t="shared" si="0"/>
        <v>-4.4686279199553534</v>
      </c>
      <c r="AC10" s="28"/>
    </row>
    <row r="11" spans="1:29">
      <c r="A11" s="182" t="s">
        <v>85</v>
      </c>
      <c r="B11" s="234"/>
      <c r="C11" s="182" t="s">
        <v>83</v>
      </c>
      <c r="D11" s="95"/>
      <c r="E11" s="134">
        <v>7345</v>
      </c>
      <c r="F11" s="117"/>
      <c r="G11" s="134">
        <v>122</v>
      </c>
      <c r="H11" s="118"/>
      <c r="I11" s="135">
        <v>12629</v>
      </c>
      <c r="J11" s="118"/>
      <c r="K11" s="135">
        <v>4769</v>
      </c>
      <c r="L11" s="106"/>
      <c r="M11" s="135">
        <v>15367</v>
      </c>
      <c r="N11" s="118"/>
      <c r="O11" s="135">
        <v>9547</v>
      </c>
      <c r="P11" s="104"/>
      <c r="Q11" s="135">
        <v>23576</v>
      </c>
      <c r="R11" s="118"/>
      <c r="S11" s="135">
        <v>13350</v>
      </c>
      <c r="T11" s="106"/>
      <c r="U11" s="136">
        <f t="shared" si="1"/>
        <v>76.599250936329582</v>
      </c>
      <c r="V11" s="118"/>
      <c r="W11" s="148"/>
      <c r="X11" s="135">
        <v>58917</v>
      </c>
      <c r="Y11" s="118"/>
      <c r="Z11" s="135">
        <v>27788</v>
      </c>
      <c r="AA11" s="106"/>
      <c r="AB11" s="136" t="s">
        <v>35</v>
      </c>
      <c r="AC11" s="28"/>
    </row>
    <row r="12" spans="1:29">
      <c r="A12" s="182" t="s">
        <v>86</v>
      </c>
      <c r="B12" s="234"/>
      <c r="C12" s="182" t="s">
        <v>87</v>
      </c>
      <c r="D12" s="95"/>
      <c r="E12" s="134">
        <v>1650</v>
      </c>
      <c r="F12" s="117"/>
      <c r="G12" s="134">
        <v>2192</v>
      </c>
      <c r="H12" s="118"/>
      <c r="I12" s="135">
        <v>2229</v>
      </c>
      <c r="J12" s="118"/>
      <c r="K12" s="135">
        <v>2361</v>
      </c>
      <c r="L12" s="106"/>
      <c r="M12" s="135">
        <v>2564</v>
      </c>
      <c r="N12" s="118"/>
      <c r="O12" s="135">
        <v>2220</v>
      </c>
      <c r="P12" s="104"/>
      <c r="Q12" s="135">
        <v>1683</v>
      </c>
      <c r="R12" s="118"/>
      <c r="S12" s="135">
        <v>1716</v>
      </c>
      <c r="T12" s="106"/>
      <c r="U12" s="136">
        <f t="shared" si="1"/>
        <v>-1.9230769230769231</v>
      </c>
      <c r="V12" s="118"/>
      <c r="W12" s="148"/>
      <c r="X12" s="135">
        <v>8126</v>
      </c>
      <c r="Y12" s="118"/>
      <c r="Z12" s="135">
        <v>8489</v>
      </c>
      <c r="AA12" s="106"/>
      <c r="AB12" s="136">
        <f t="shared" si="0"/>
        <v>-4.2761220402874303</v>
      </c>
      <c r="AC12" s="28"/>
    </row>
    <row r="13" spans="1:29">
      <c r="A13" s="182" t="s">
        <v>88</v>
      </c>
      <c r="B13" s="234"/>
      <c r="C13" s="182" t="s">
        <v>87</v>
      </c>
      <c r="D13" s="95"/>
      <c r="E13" s="134">
        <v>57390</v>
      </c>
      <c r="F13" s="117"/>
      <c r="G13" s="134">
        <v>56036</v>
      </c>
      <c r="H13" s="118"/>
      <c r="I13" s="135">
        <v>54984</v>
      </c>
      <c r="J13" s="118"/>
      <c r="K13" s="135">
        <v>54770</v>
      </c>
      <c r="L13" s="106"/>
      <c r="M13" s="135">
        <v>52727</v>
      </c>
      <c r="N13" s="118"/>
      <c r="O13" s="135">
        <v>34614</v>
      </c>
      <c r="P13" s="104"/>
      <c r="Q13" s="135">
        <v>69659</v>
      </c>
      <c r="R13" s="118"/>
      <c r="S13" s="135">
        <v>54211</v>
      </c>
      <c r="T13" s="106"/>
      <c r="U13" s="136">
        <f t="shared" si="1"/>
        <v>28.496061684897899</v>
      </c>
      <c r="V13" s="118"/>
      <c r="W13" s="148"/>
      <c r="X13" s="135">
        <v>234760</v>
      </c>
      <c r="Y13" s="118"/>
      <c r="Z13" s="135">
        <v>199631</v>
      </c>
      <c r="AA13" s="106"/>
      <c r="AB13" s="136">
        <f t="shared" si="0"/>
        <v>17.59696640301356</v>
      </c>
      <c r="AC13" s="28"/>
    </row>
    <row r="14" spans="1:29">
      <c r="A14" s="182" t="s">
        <v>89</v>
      </c>
      <c r="B14" s="234"/>
      <c r="C14" s="182" t="s">
        <v>87</v>
      </c>
      <c r="D14" s="95"/>
      <c r="E14" s="134">
        <v>15895</v>
      </c>
      <c r="F14" s="117"/>
      <c r="G14" s="134">
        <v>19545</v>
      </c>
      <c r="H14" s="118"/>
      <c r="I14" s="135">
        <v>14370</v>
      </c>
      <c r="J14" s="118"/>
      <c r="K14" s="135">
        <v>19703</v>
      </c>
      <c r="L14" s="106"/>
      <c r="M14" s="135">
        <v>16046</v>
      </c>
      <c r="N14" s="118"/>
      <c r="O14" s="135">
        <v>8725</v>
      </c>
      <c r="P14" s="104"/>
      <c r="Q14" s="135">
        <v>19902</v>
      </c>
      <c r="R14" s="118"/>
      <c r="S14" s="135">
        <v>16039</v>
      </c>
      <c r="T14" s="106"/>
      <c r="U14" s="136">
        <f t="shared" si="1"/>
        <v>24.08504270839828</v>
      </c>
      <c r="V14" s="118"/>
      <c r="W14" s="148"/>
      <c r="X14" s="135">
        <v>66213</v>
      </c>
      <c r="Y14" s="118"/>
      <c r="Z14" s="135">
        <v>64012</v>
      </c>
      <c r="AA14" s="106"/>
      <c r="AB14" s="136">
        <f t="shared" si="0"/>
        <v>3.4384177966631255</v>
      </c>
      <c r="AC14" s="28"/>
    </row>
    <row r="15" spans="1:29">
      <c r="A15" s="182" t="s">
        <v>90</v>
      </c>
      <c r="B15" s="234"/>
      <c r="C15" s="182" t="s">
        <v>87</v>
      </c>
      <c r="D15" s="95"/>
      <c r="E15" s="134">
        <v>76817</v>
      </c>
      <c r="F15" s="117"/>
      <c r="G15" s="134">
        <v>72711</v>
      </c>
      <c r="H15" s="118"/>
      <c r="I15" s="135">
        <v>77214</v>
      </c>
      <c r="J15" s="118"/>
      <c r="K15" s="135">
        <v>79805</v>
      </c>
      <c r="L15" s="106"/>
      <c r="M15" s="135">
        <v>77405</v>
      </c>
      <c r="N15" s="118"/>
      <c r="O15" s="135">
        <v>61055</v>
      </c>
      <c r="P15" s="104"/>
      <c r="Q15" s="135">
        <v>88221</v>
      </c>
      <c r="R15" s="118"/>
      <c r="S15" s="135">
        <v>66029</v>
      </c>
      <c r="T15" s="106"/>
      <c r="U15" s="136">
        <f t="shared" si="1"/>
        <v>33.609474624786081</v>
      </c>
      <c r="V15" s="118"/>
      <c r="W15" s="148"/>
      <c r="X15" s="135">
        <v>319657</v>
      </c>
      <c r="Y15" s="118"/>
      <c r="Z15" s="135">
        <v>279600</v>
      </c>
      <c r="AA15" s="106"/>
      <c r="AB15" s="136">
        <f t="shared" si="0"/>
        <v>14.326537911301859</v>
      </c>
      <c r="AC15" s="28"/>
    </row>
    <row r="16" spans="1:29">
      <c r="A16" s="182" t="s">
        <v>91</v>
      </c>
      <c r="B16" s="234"/>
      <c r="C16" s="182" t="s">
        <v>87</v>
      </c>
      <c r="D16" s="95"/>
      <c r="E16" s="134">
        <v>130</v>
      </c>
      <c r="F16" s="117"/>
      <c r="G16" s="134" t="s">
        <v>55</v>
      </c>
      <c r="H16" s="118"/>
      <c r="I16" s="135">
        <v>643</v>
      </c>
      <c r="J16" s="118"/>
      <c r="K16" s="135" t="s">
        <v>55</v>
      </c>
      <c r="L16" s="106"/>
      <c r="M16" s="135">
        <v>1987</v>
      </c>
      <c r="N16" s="118"/>
      <c r="O16" s="135">
        <v>1</v>
      </c>
      <c r="P16" s="104"/>
      <c r="Q16" s="135">
        <v>439</v>
      </c>
      <c r="R16" s="118"/>
      <c r="S16" s="135">
        <v>16</v>
      </c>
      <c r="T16" s="106"/>
      <c r="U16" s="136" t="s">
        <v>35</v>
      </c>
      <c r="V16" s="118"/>
      <c r="W16" s="148"/>
      <c r="X16" s="135">
        <v>3199</v>
      </c>
      <c r="Y16" s="118"/>
      <c r="Z16" s="135">
        <v>17</v>
      </c>
      <c r="AA16" s="106"/>
      <c r="AB16" s="136" t="s">
        <v>35</v>
      </c>
      <c r="AC16" s="28"/>
    </row>
    <row r="17" spans="1:30">
      <c r="A17" s="182" t="s">
        <v>92</v>
      </c>
      <c r="B17" s="234"/>
      <c r="C17" s="182" t="s">
        <v>87</v>
      </c>
      <c r="D17" s="95"/>
      <c r="E17" s="134">
        <v>135</v>
      </c>
      <c r="F17" s="117"/>
      <c r="G17" s="134" t="s">
        <v>55</v>
      </c>
      <c r="H17" s="118"/>
      <c r="I17" s="135">
        <v>47</v>
      </c>
      <c r="J17" s="118"/>
      <c r="K17" s="135" t="s">
        <v>55</v>
      </c>
      <c r="L17" s="106"/>
      <c r="M17" s="135">
        <v>745</v>
      </c>
      <c r="N17" s="118"/>
      <c r="O17" s="135">
        <v>1</v>
      </c>
      <c r="P17" s="104"/>
      <c r="Q17" s="135">
        <v>1115</v>
      </c>
      <c r="R17" s="118"/>
      <c r="S17" s="135">
        <v>7</v>
      </c>
      <c r="T17" s="106"/>
      <c r="U17" s="136" t="s">
        <v>35</v>
      </c>
      <c r="V17" s="118"/>
      <c r="W17" s="148"/>
      <c r="X17" s="135">
        <v>2042</v>
      </c>
      <c r="Y17" s="118"/>
      <c r="Z17" s="135">
        <v>8</v>
      </c>
      <c r="AA17" s="106"/>
      <c r="AB17" s="136" t="s">
        <v>35</v>
      </c>
      <c r="AC17" s="28"/>
    </row>
    <row r="18" spans="1:30">
      <c r="A18" s="182" t="s">
        <v>93</v>
      </c>
      <c r="B18" s="234"/>
      <c r="C18" s="182" t="s">
        <v>94</v>
      </c>
      <c r="D18" s="95"/>
      <c r="E18" s="134">
        <v>43322</v>
      </c>
      <c r="F18" s="117"/>
      <c r="G18" s="134">
        <v>73048</v>
      </c>
      <c r="H18" s="118"/>
      <c r="I18" s="135">
        <v>56766</v>
      </c>
      <c r="J18" s="118"/>
      <c r="K18" s="135">
        <v>73844</v>
      </c>
      <c r="L18" s="106"/>
      <c r="M18" s="135">
        <v>60206</v>
      </c>
      <c r="N18" s="118"/>
      <c r="O18" s="135">
        <v>33093</v>
      </c>
      <c r="P18" s="104"/>
      <c r="Q18" s="135">
        <v>48544</v>
      </c>
      <c r="R18" s="118"/>
      <c r="S18" s="135">
        <v>47252</v>
      </c>
      <c r="T18" s="106"/>
      <c r="U18" s="136">
        <f t="shared" si="1"/>
        <v>2.7342757978498264</v>
      </c>
      <c r="V18" s="118"/>
      <c r="W18" s="148"/>
      <c r="X18" s="135">
        <v>208838</v>
      </c>
      <c r="Y18" s="118"/>
      <c r="Z18" s="135">
        <v>227237</v>
      </c>
      <c r="AA18" s="106"/>
      <c r="AB18" s="136">
        <f t="shared" si="0"/>
        <v>-8.0968328221196373</v>
      </c>
      <c r="AC18" s="28"/>
    </row>
    <row r="19" spans="1:30">
      <c r="A19" s="182" t="s">
        <v>95</v>
      </c>
      <c r="B19" s="234"/>
      <c r="C19" s="182" t="s">
        <v>94</v>
      </c>
      <c r="D19" s="95"/>
      <c r="E19" s="134">
        <v>4217</v>
      </c>
      <c r="F19" s="117"/>
      <c r="G19" s="134">
        <v>5619</v>
      </c>
      <c r="H19" s="118"/>
      <c r="I19" s="135">
        <v>6380</v>
      </c>
      <c r="J19" s="118"/>
      <c r="K19" s="135">
        <v>4515</v>
      </c>
      <c r="L19" s="106"/>
      <c r="M19" s="135">
        <v>4097</v>
      </c>
      <c r="N19" s="118"/>
      <c r="O19" s="135">
        <v>2063</v>
      </c>
      <c r="P19" s="104"/>
      <c r="Q19" s="135">
        <v>2743</v>
      </c>
      <c r="R19" s="118"/>
      <c r="S19" s="135">
        <v>4496</v>
      </c>
      <c r="T19" s="106"/>
      <c r="U19" s="136">
        <f t="shared" si="1"/>
        <v>-38.990213523131672</v>
      </c>
      <c r="V19" s="118"/>
      <c r="W19" s="148"/>
      <c r="X19" s="135">
        <v>17437</v>
      </c>
      <c r="Y19" s="118"/>
      <c r="Z19" s="135">
        <v>16693</v>
      </c>
      <c r="AA19" s="106"/>
      <c r="AB19" s="136">
        <f t="shared" si="0"/>
        <v>4.456958006349967</v>
      </c>
      <c r="AC19" s="28"/>
    </row>
    <row r="20" spans="1:30">
      <c r="A20" s="182" t="s">
        <v>96</v>
      </c>
      <c r="B20" s="234"/>
      <c r="C20" s="182" t="s">
        <v>94</v>
      </c>
      <c r="D20" s="95"/>
      <c r="E20" s="134">
        <v>12146</v>
      </c>
      <c r="F20" s="117"/>
      <c r="G20" s="134">
        <v>11799</v>
      </c>
      <c r="H20" s="118"/>
      <c r="I20" s="135">
        <v>14006</v>
      </c>
      <c r="J20" s="118"/>
      <c r="K20" s="135">
        <v>10115</v>
      </c>
      <c r="L20" s="106"/>
      <c r="M20" s="135">
        <v>11658</v>
      </c>
      <c r="N20" s="118"/>
      <c r="O20" s="135">
        <v>9333</v>
      </c>
      <c r="P20" s="104"/>
      <c r="Q20" s="135">
        <v>13736</v>
      </c>
      <c r="R20" s="118"/>
      <c r="S20" s="135">
        <v>13725</v>
      </c>
      <c r="T20" s="106"/>
      <c r="U20" s="136">
        <f t="shared" si="1"/>
        <v>8.0145719489981782E-2</v>
      </c>
      <c r="V20" s="118"/>
      <c r="W20" s="148"/>
      <c r="X20" s="135">
        <v>51546</v>
      </c>
      <c r="Y20" s="118"/>
      <c r="Z20" s="135">
        <v>44972</v>
      </c>
      <c r="AA20" s="106"/>
      <c r="AB20" s="136">
        <f t="shared" si="0"/>
        <v>14.617984523703637</v>
      </c>
      <c r="AC20" s="28"/>
    </row>
    <row r="21" spans="1:30">
      <c r="A21" s="182" t="s">
        <v>97</v>
      </c>
      <c r="B21" s="234"/>
      <c r="C21" s="182" t="s">
        <v>94</v>
      </c>
      <c r="D21" s="95"/>
      <c r="E21" s="134">
        <v>13997</v>
      </c>
      <c r="F21" s="117"/>
      <c r="G21" s="134">
        <v>21336</v>
      </c>
      <c r="H21" s="118"/>
      <c r="I21" s="135">
        <v>12242</v>
      </c>
      <c r="J21" s="118"/>
      <c r="K21" s="135">
        <v>15034</v>
      </c>
      <c r="L21" s="106"/>
      <c r="M21" s="135">
        <v>11299</v>
      </c>
      <c r="N21" s="118"/>
      <c r="O21" s="135">
        <v>7405</v>
      </c>
      <c r="P21" s="104"/>
      <c r="Q21" s="135">
        <v>15369</v>
      </c>
      <c r="R21" s="118"/>
      <c r="S21" s="135">
        <v>12856</v>
      </c>
      <c r="T21" s="106"/>
      <c r="U21" s="136">
        <f t="shared" si="1"/>
        <v>19.547293092719354</v>
      </c>
      <c r="V21" s="118"/>
      <c r="W21" s="148"/>
      <c r="X21" s="135">
        <v>52907</v>
      </c>
      <c r="Y21" s="118"/>
      <c r="Z21" s="135">
        <v>56631</v>
      </c>
      <c r="AA21" s="106"/>
      <c r="AB21" s="136">
        <f t="shared" si="0"/>
        <v>-6.5759036570076468</v>
      </c>
      <c r="AC21" s="28"/>
    </row>
    <row r="22" spans="1:30">
      <c r="A22" s="182" t="s">
        <v>98</v>
      </c>
      <c r="B22" s="234"/>
      <c r="C22" s="182" t="s">
        <v>94</v>
      </c>
      <c r="D22" s="95"/>
      <c r="E22" s="134">
        <v>10323</v>
      </c>
      <c r="F22" s="117"/>
      <c r="G22" s="134">
        <v>13127</v>
      </c>
      <c r="H22" s="118"/>
      <c r="I22" s="135">
        <v>8631</v>
      </c>
      <c r="J22" s="118"/>
      <c r="K22" s="135">
        <v>9528</v>
      </c>
      <c r="L22" s="106"/>
      <c r="M22" s="135">
        <v>7964</v>
      </c>
      <c r="N22" s="118"/>
      <c r="O22" s="135">
        <v>4513</v>
      </c>
      <c r="P22" s="104"/>
      <c r="Q22" s="135">
        <v>10676</v>
      </c>
      <c r="R22" s="118"/>
      <c r="S22" s="135">
        <v>8186</v>
      </c>
      <c r="T22" s="106"/>
      <c r="U22" s="136">
        <f t="shared" si="1"/>
        <v>30.417786464695823</v>
      </c>
      <c r="V22" s="118"/>
      <c r="W22" s="148"/>
      <c r="X22" s="135">
        <v>37594</v>
      </c>
      <c r="Y22" s="118"/>
      <c r="Z22" s="135">
        <v>35354</v>
      </c>
      <c r="AA22" s="106"/>
      <c r="AB22" s="136">
        <f t="shared" si="0"/>
        <v>6.3359167279515756</v>
      </c>
      <c r="AC22" s="28"/>
    </row>
    <row r="23" spans="1:30">
      <c r="A23" s="182" t="s">
        <v>99</v>
      </c>
      <c r="B23" s="234"/>
      <c r="C23" s="182" t="s">
        <v>94</v>
      </c>
      <c r="D23" s="95"/>
      <c r="E23" s="134">
        <v>2479</v>
      </c>
      <c r="F23" s="117"/>
      <c r="G23" s="134">
        <v>1595</v>
      </c>
      <c r="H23" s="118"/>
      <c r="I23" s="135">
        <v>3142</v>
      </c>
      <c r="J23" s="118"/>
      <c r="K23" s="135">
        <v>2469</v>
      </c>
      <c r="L23" s="106"/>
      <c r="M23" s="135">
        <v>781</v>
      </c>
      <c r="N23" s="118"/>
      <c r="O23" s="135">
        <v>2162</v>
      </c>
      <c r="P23" s="104"/>
      <c r="Q23" s="135">
        <v>6272</v>
      </c>
      <c r="R23" s="118"/>
      <c r="S23" s="135">
        <v>3376</v>
      </c>
      <c r="T23" s="106"/>
      <c r="U23" s="136">
        <f t="shared" si="1"/>
        <v>85.781990521327018</v>
      </c>
      <c r="V23" s="118"/>
      <c r="W23" s="148"/>
      <c r="X23" s="135">
        <v>12674</v>
      </c>
      <c r="Y23" s="118"/>
      <c r="Z23" s="135">
        <v>9602</v>
      </c>
      <c r="AA23" s="106"/>
      <c r="AB23" s="136">
        <f t="shared" si="0"/>
        <v>31.993334721932932</v>
      </c>
      <c r="AC23" s="28"/>
    </row>
    <row r="24" spans="1:30">
      <c r="A24" s="182" t="s">
        <v>100</v>
      </c>
      <c r="B24" s="234"/>
      <c r="C24" s="182" t="s">
        <v>101</v>
      </c>
      <c r="D24" s="95"/>
      <c r="E24" s="134">
        <v>7767</v>
      </c>
      <c r="F24" s="117"/>
      <c r="G24" s="134">
        <v>6513</v>
      </c>
      <c r="H24" s="118"/>
      <c r="I24" s="135">
        <v>3289</v>
      </c>
      <c r="J24" s="118"/>
      <c r="K24" s="135">
        <v>6463</v>
      </c>
      <c r="L24" s="106"/>
      <c r="M24" s="135">
        <v>3558</v>
      </c>
      <c r="N24" s="118"/>
      <c r="O24" s="135">
        <v>2760</v>
      </c>
      <c r="P24" s="104"/>
      <c r="Q24" s="135">
        <v>3784</v>
      </c>
      <c r="R24" s="118"/>
      <c r="S24" s="135">
        <v>6549</v>
      </c>
      <c r="T24" s="106"/>
      <c r="U24" s="136">
        <f t="shared" si="1"/>
        <v>-42.220186287982898</v>
      </c>
      <c r="V24" s="118"/>
      <c r="W24" s="148"/>
      <c r="X24" s="135">
        <v>18398</v>
      </c>
      <c r="Y24" s="118"/>
      <c r="Z24" s="135">
        <v>22285</v>
      </c>
      <c r="AA24" s="106"/>
      <c r="AB24" s="136">
        <f t="shared" si="0"/>
        <v>-17.442225712362575</v>
      </c>
      <c r="AC24" s="28"/>
    </row>
    <row r="25" spans="1:30">
      <c r="A25" s="182" t="s">
        <v>102</v>
      </c>
      <c r="B25" s="234"/>
      <c r="C25" s="182" t="s">
        <v>101</v>
      </c>
      <c r="D25" s="95"/>
      <c r="E25" s="134">
        <v>284</v>
      </c>
      <c r="F25" s="117"/>
      <c r="G25" s="134">
        <v>401</v>
      </c>
      <c r="H25" s="118"/>
      <c r="I25" s="135">
        <v>193</v>
      </c>
      <c r="J25" s="118"/>
      <c r="K25" s="135">
        <v>479</v>
      </c>
      <c r="L25" s="106"/>
      <c r="M25" s="135">
        <v>264</v>
      </c>
      <c r="N25" s="118"/>
      <c r="O25" s="135">
        <v>422</v>
      </c>
      <c r="P25" s="104"/>
      <c r="Q25" s="135">
        <v>356</v>
      </c>
      <c r="R25" s="118"/>
      <c r="S25" s="135">
        <v>377</v>
      </c>
      <c r="T25" s="106"/>
      <c r="U25" s="136">
        <f t="shared" si="1"/>
        <v>-5.5702917771883289</v>
      </c>
      <c r="V25" s="118"/>
      <c r="W25" s="148"/>
      <c r="X25" s="135">
        <v>1097</v>
      </c>
      <c r="Y25" s="118"/>
      <c r="Z25" s="135">
        <v>1679</v>
      </c>
      <c r="AA25" s="106"/>
      <c r="AB25" s="136">
        <f t="shared" si="0"/>
        <v>-34.663490172721858</v>
      </c>
      <c r="AC25" s="28"/>
    </row>
    <row r="26" spans="1:30" s="163" customFormat="1">
      <c r="A26" s="140" t="s">
        <v>62</v>
      </c>
      <c r="B26" s="113"/>
      <c r="C26" s="140"/>
      <c r="D26" s="111"/>
      <c r="E26" s="141">
        <v>415535</v>
      </c>
      <c r="F26" s="114"/>
      <c r="G26" s="142">
        <v>449014</v>
      </c>
      <c r="H26" s="115"/>
      <c r="I26" s="143">
        <f>SUM(I6:I25)</f>
        <v>400069</v>
      </c>
      <c r="J26" s="115"/>
      <c r="K26" s="144">
        <v>460059</v>
      </c>
      <c r="L26" s="55"/>
      <c r="M26" s="143">
        <v>428287</v>
      </c>
      <c r="N26" s="115"/>
      <c r="O26" s="144">
        <v>268076</v>
      </c>
      <c r="P26" s="99"/>
      <c r="Q26" s="143">
        <f>SUM(Q6:Q25)</f>
        <v>447695</v>
      </c>
      <c r="R26" s="115"/>
      <c r="S26" s="144">
        <f>SUM(S6:S25)</f>
        <v>395712</v>
      </c>
      <c r="T26" s="55"/>
      <c r="U26" s="145">
        <f t="shared" si="1"/>
        <v>13.136574074074073</v>
      </c>
      <c r="V26" s="115"/>
      <c r="W26" s="147"/>
      <c r="X26" s="143">
        <f>SUM(X6:X25)</f>
        <v>1691586</v>
      </c>
      <c r="Y26" s="115"/>
      <c r="Z26" s="144">
        <f>SUM(Z6:Z25)</f>
        <v>1572861</v>
      </c>
      <c r="AA26" s="55"/>
      <c r="AB26" s="145">
        <f t="shared" si="0"/>
        <v>7.5483466116840594</v>
      </c>
      <c r="AC26" s="28"/>
      <c r="AD26" s="162"/>
    </row>
    <row r="27" spans="1:30" s="163" customFormat="1">
      <c r="A27" s="113"/>
      <c r="B27" s="113"/>
      <c r="C27" s="113"/>
      <c r="D27" s="111"/>
      <c r="E27" s="53"/>
      <c r="F27" s="169"/>
      <c r="G27" s="54"/>
      <c r="H27" s="161"/>
      <c r="I27" s="55"/>
      <c r="J27" s="115"/>
      <c r="K27" s="106"/>
      <c r="L27" s="169"/>
      <c r="M27" s="55"/>
      <c r="N27" s="115"/>
      <c r="O27" s="106"/>
      <c r="P27" s="99"/>
      <c r="Q27" s="55"/>
      <c r="R27" s="115"/>
      <c r="S27" s="106"/>
      <c r="T27" s="169"/>
      <c r="U27" s="119"/>
      <c r="V27" s="99"/>
      <c r="W27" s="187"/>
      <c r="X27" s="55"/>
      <c r="Y27" s="115"/>
      <c r="Z27" s="106"/>
      <c r="AA27" s="169"/>
      <c r="AB27" s="119"/>
      <c r="AC27" s="188"/>
      <c r="AD27" s="162"/>
    </row>
    <row r="28" spans="1:30">
      <c r="A28" s="182" t="s">
        <v>103</v>
      </c>
      <c r="B28" s="234"/>
      <c r="C28" s="182" t="s">
        <v>94</v>
      </c>
      <c r="D28" s="95"/>
      <c r="E28" s="134">
        <v>1515</v>
      </c>
      <c r="F28" s="117"/>
      <c r="G28" s="134">
        <v>1308</v>
      </c>
      <c r="H28" s="118"/>
      <c r="I28" s="135">
        <v>1541</v>
      </c>
      <c r="J28" s="118"/>
      <c r="K28" s="135">
        <v>1396</v>
      </c>
      <c r="L28" s="106"/>
      <c r="M28" s="135">
        <v>1190</v>
      </c>
      <c r="N28" s="118"/>
      <c r="O28" s="135">
        <v>1175</v>
      </c>
      <c r="P28" s="104"/>
      <c r="Q28" s="135">
        <v>1539</v>
      </c>
      <c r="R28" s="118"/>
      <c r="S28" s="135">
        <v>1361</v>
      </c>
      <c r="T28" s="106"/>
      <c r="U28" s="136">
        <f t="shared" si="1"/>
        <v>13.07861866274798</v>
      </c>
      <c r="V28" s="118"/>
      <c r="W28" s="148"/>
      <c r="X28" s="135">
        <v>5785</v>
      </c>
      <c r="Y28" s="118"/>
      <c r="Z28" s="135">
        <v>5240</v>
      </c>
      <c r="AA28" s="106"/>
      <c r="AB28" s="136">
        <f t="shared" si="0"/>
        <v>10.400763358778626</v>
      </c>
      <c r="AC28" s="28"/>
    </row>
    <row r="29" spans="1:30">
      <c r="A29" s="182" t="s">
        <v>104</v>
      </c>
      <c r="B29" s="234"/>
      <c r="C29" s="182" t="s">
        <v>105</v>
      </c>
      <c r="D29" s="95"/>
      <c r="E29" s="134">
        <v>773</v>
      </c>
      <c r="F29" s="117"/>
      <c r="G29" s="134">
        <v>630</v>
      </c>
      <c r="H29" s="118"/>
      <c r="I29" s="135">
        <v>916</v>
      </c>
      <c r="J29" s="118"/>
      <c r="K29" s="135">
        <v>590</v>
      </c>
      <c r="L29" s="106"/>
      <c r="M29" s="135">
        <v>785</v>
      </c>
      <c r="N29" s="118"/>
      <c r="O29" s="135">
        <v>489</v>
      </c>
      <c r="P29" s="104"/>
      <c r="Q29" s="135">
        <v>969</v>
      </c>
      <c r="R29" s="118"/>
      <c r="S29" s="135">
        <v>726</v>
      </c>
      <c r="T29" s="106"/>
      <c r="U29" s="136">
        <f t="shared" si="1"/>
        <v>33.471074380165291</v>
      </c>
      <c r="V29" s="118"/>
      <c r="W29" s="148"/>
      <c r="X29" s="135">
        <v>3443</v>
      </c>
      <c r="Y29" s="118"/>
      <c r="Z29" s="135">
        <v>2435</v>
      </c>
      <c r="AA29" s="106"/>
      <c r="AB29" s="136">
        <f t="shared" si="0"/>
        <v>41.396303901437371</v>
      </c>
      <c r="AC29" s="28"/>
    </row>
    <row r="30" spans="1:30">
      <c r="A30" s="182" t="s">
        <v>106</v>
      </c>
      <c r="B30" s="234"/>
      <c r="C30" s="182" t="s">
        <v>105</v>
      </c>
      <c r="D30" s="95"/>
      <c r="E30" s="134">
        <v>212</v>
      </c>
      <c r="F30" s="117"/>
      <c r="G30" s="134">
        <v>185</v>
      </c>
      <c r="H30" s="118"/>
      <c r="I30" s="135">
        <v>297</v>
      </c>
      <c r="J30" s="118"/>
      <c r="K30" s="135">
        <v>177</v>
      </c>
      <c r="L30" s="106"/>
      <c r="M30" s="135">
        <v>118</v>
      </c>
      <c r="N30" s="118"/>
      <c r="O30" s="135">
        <v>135</v>
      </c>
      <c r="P30" s="104"/>
      <c r="Q30" s="135">
        <v>70</v>
      </c>
      <c r="R30" s="118"/>
      <c r="S30" s="135">
        <v>131</v>
      </c>
      <c r="T30" s="106"/>
      <c r="U30" s="136">
        <f t="shared" si="1"/>
        <v>-46.564885496183209</v>
      </c>
      <c r="V30" s="118"/>
      <c r="W30" s="148"/>
      <c r="X30" s="135">
        <v>697</v>
      </c>
      <c r="Y30" s="118"/>
      <c r="Z30" s="135">
        <v>628</v>
      </c>
      <c r="AA30" s="106"/>
      <c r="AB30" s="136">
        <f t="shared" si="0"/>
        <v>10.987261146496815</v>
      </c>
      <c r="AC30" s="28"/>
    </row>
    <row r="31" spans="1:30" s="163" customFormat="1">
      <c r="A31" s="140" t="s">
        <v>64</v>
      </c>
      <c r="B31" s="113"/>
      <c r="C31" s="140"/>
      <c r="D31" s="111"/>
      <c r="E31" s="141">
        <v>2500</v>
      </c>
      <c r="F31" s="114"/>
      <c r="G31" s="142">
        <v>2123</v>
      </c>
      <c r="H31" s="115"/>
      <c r="I31" s="143">
        <f>SUM(I28:I30)</f>
        <v>2754</v>
      </c>
      <c r="J31" s="115"/>
      <c r="K31" s="144">
        <v>2163</v>
      </c>
      <c r="L31" s="55"/>
      <c r="M31" s="143">
        <v>2093</v>
      </c>
      <c r="N31" s="115"/>
      <c r="O31" s="144">
        <v>1799</v>
      </c>
      <c r="P31" s="99"/>
      <c r="Q31" s="143">
        <f>SUM(Q28:Q30)</f>
        <v>2578</v>
      </c>
      <c r="R31" s="115"/>
      <c r="S31" s="144">
        <f>SUM(S28:S30)</f>
        <v>2218</v>
      </c>
      <c r="T31" s="55"/>
      <c r="U31" s="145">
        <f t="shared" si="1"/>
        <v>16.23083859332732</v>
      </c>
      <c r="V31" s="115"/>
      <c r="W31" s="147"/>
      <c r="X31" s="143">
        <f>SUM(X28:X30)</f>
        <v>9925</v>
      </c>
      <c r="Y31" s="115"/>
      <c r="Z31" s="144">
        <f>SUM(Z28:Z30)</f>
        <v>8303</v>
      </c>
      <c r="AA31" s="55"/>
      <c r="AB31" s="145">
        <f t="shared" si="0"/>
        <v>19.535107792364208</v>
      </c>
      <c r="AC31" s="28"/>
      <c r="AD31" s="162"/>
    </row>
    <row r="32" spans="1:30" s="163" customFormat="1">
      <c r="A32" s="113"/>
      <c r="B32" s="113"/>
      <c r="C32" s="113"/>
      <c r="D32" s="111"/>
      <c r="E32" s="53"/>
      <c r="F32" s="169"/>
      <c r="G32" s="54"/>
      <c r="H32" s="161"/>
      <c r="I32" s="55"/>
      <c r="J32" s="115"/>
      <c r="K32" s="106"/>
      <c r="L32" s="169"/>
      <c r="M32" s="55"/>
      <c r="N32" s="115"/>
      <c r="O32" s="106"/>
      <c r="P32" s="99"/>
      <c r="Q32" s="55"/>
      <c r="R32" s="115"/>
      <c r="S32" s="106"/>
      <c r="T32" s="169"/>
      <c r="U32" s="119"/>
      <c r="V32" s="99"/>
      <c r="W32" s="187"/>
      <c r="X32" s="55"/>
      <c r="Y32" s="115"/>
      <c r="Z32" s="106"/>
      <c r="AA32" s="169"/>
      <c r="AB32" s="119"/>
      <c r="AC32" s="188"/>
    </row>
    <row r="33" spans="1:31">
      <c r="A33" s="182" t="s">
        <v>107</v>
      </c>
      <c r="B33" s="234"/>
      <c r="C33" s="182" t="s">
        <v>101</v>
      </c>
      <c r="D33" s="95"/>
      <c r="E33" s="134">
        <v>1171</v>
      </c>
      <c r="F33" s="117"/>
      <c r="G33" s="134" t="s">
        <v>55</v>
      </c>
      <c r="H33" s="118"/>
      <c r="I33" s="135">
        <v>1209</v>
      </c>
      <c r="J33" s="118"/>
      <c r="K33" s="135" t="s">
        <v>55</v>
      </c>
      <c r="L33" s="106"/>
      <c r="M33" s="135">
        <v>1092</v>
      </c>
      <c r="N33" s="118"/>
      <c r="O33" s="135" t="s">
        <v>55</v>
      </c>
      <c r="P33" s="104"/>
      <c r="Q33" s="135">
        <v>1341</v>
      </c>
      <c r="R33" s="118"/>
      <c r="S33" s="135" t="s">
        <v>55</v>
      </c>
      <c r="T33" s="106"/>
      <c r="U33" s="136" t="s">
        <v>35</v>
      </c>
      <c r="V33" s="118"/>
      <c r="W33" s="148"/>
      <c r="X33" s="135">
        <v>4813</v>
      </c>
      <c r="Y33" s="118"/>
      <c r="Z33" s="135" t="s">
        <v>55</v>
      </c>
      <c r="AA33" s="106"/>
      <c r="AB33" s="136" t="s">
        <v>35</v>
      </c>
      <c r="AC33" s="28"/>
    </row>
    <row r="34" spans="1:31">
      <c r="A34" s="182" t="s">
        <v>108</v>
      </c>
      <c r="B34" s="234"/>
      <c r="C34" s="182" t="s">
        <v>101</v>
      </c>
      <c r="D34" s="95"/>
      <c r="E34" s="134">
        <v>1155</v>
      </c>
      <c r="F34" s="117"/>
      <c r="G34" s="134" t="s">
        <v>55</v>
      </c>
      <c r="H34" s="118"/>
      <c r="I34" s="135">
        <v>1194</v>
      </c>
      <c r="J34" s="118"/>
      <c r="K34" s="135" t="s">
        <v>55</v>
      </c>
      <c r="L34" s="106"/>
      <c r="M34" s="135">
        <v>967</v>
      </c>
      <c r="N34" s="118"/>
      <c r="O34" s="135" t="s">
        <v>55</v>
      </c>
      <c r="P34" s="104"/>
      <c r="Q34" s="135">
        <v>910</v>
      </c>
      <c r="R34" s="118"/>
      <c r="S34" s="135" t="s">
        <v>55</v>
      </c>
      <c r="T34" s="106"/>
      <c r="U34" s="136" t="s">
        <v>35</v>
      </c>
      <c r="V34" s="118"/>
      <c r="W34" s="148"/>
      <c r="X34" s="135">
        <v>4226</v>
      </c>
      <c r="Y34" s="118"/>
      <c r="Z34" s="135" t="s">
        <v>55</v>
      </c>
      <c r="AA34" s="106"/>
      <c r="AB34" s="136" t="s">
        <v>35</v>
      </c>
      <c r="AC34" s="28"/>
    </row>
    <row r="35" spans="1:31">
      <c r="A35" s="182" t="s">
        <v>109</v>
      </c>
      <c r="B35" s="234"/>
      <c r="C35" s="182" t="s">
        <v>101</v>
      </c>
      <c r="D35" s="95"/>
      <c r="E35" s="134">
        <v>1938</v>
      </c>
      <c r="F35" s="117"/>
      <c r="G35" s="134" t="s">
        <v>55</v>
      </c>
      <c r="H35" s="118"/>
      <c r="I35" s="135">
        <v>1913</v>
      </c>
      <c r="J35" s="118"/>
      <c r="K35" s="135" t="s">
        <v>55</v>
      </c>
      <c r="L35" s="106"/>
      <c r="M35" s="135">
        <v>1468</v>
      </c>
      <c r="N35" s="118"/>
      <c r="O35" s="135" t="s">
        <v>55</v>
      </c>
      <c r="P35" s="104"/>
      <c r="Q35" s="135">
        <v>2027</v>
      </c>
      <c r="R35" s="118"/>
      <c r="S35" s="135" t="s">
        <v>55</v>
      </c>
      <c r="T35" s="106"/>
      <c r="U35" s="136" t="s">
        <v>35</v>
      </c>
      <c r="V35" s="118"/>
      <c r="W35" s="148"/>
      <c r="X35" s="135">
        <v>7346</v>
      </c>
      <c r="Y35" s="118"/>
      <c r="Z35" s="135" t="s">
        <v>55</v>
      </c>
      <c r="AA35" s="106"/>
      <c r="AB35" s="136" t="s">
        <v>35</v>
      </c>
      <c r="AC35" s="28"/>
    </row>
    <row r="36" spans="1:31" s="163" customFormat="1">
      <c r="A36" s="140" t="s">
        <v>110</v>
      </c>
      <c r="B36" s="113"/>
      <c r="C36" s="140"/>
      <c r="D36" s="111"/>
      <c r="E36" s="141">
        <v>4264</v>
      </c>
      <c r="F36" s="114"/>
      <c r="G36" s="142" t="s">
        <v>55</v>
      </c>
      <c r="H36" s="115"/>
      <c r="I36" s="143">
        <f>SUM(I33:I35)</f>
        <v>4316</v>
      </c>
      <c r="J36" s="115"/>
      <c r="K36" s="144" t="s">
        <v>55</v>
      </c>
      <c r="L36" s="55"/>
      <c r="M36" s="143">
        <v>3527</v>
      </c>
      <c r="N36" s="115"/>
      <c r="O36" s="144" t="s">
        <v>55</v>
      </c>
      <c r="P36" s="99"/>
      <c r="Q36" s="143">
        <f>SUM(Q33:Q35)</f>
        <v>4278</v>
      </c>
      <c r="R36" s="115"/>
      <c r="S36" s="144" t="s">
        <v>55</v>
      </c>
      <c r="T36" s="55"/>
      <c r="U36" s="145" t="s">
        <v>35</v>
      </c>
      <c r="V36" s="115"/>
      <c r="W36" s="147"/>
      <c r="X36" s="143">
        <f>SUM(X33:X35)</f>
        <v>16385</v>
      </c>
      <c r="Y36" s="115"/>
      <c r="Z36" s="144" t="s">
        <v>55</v>
      </c>
      <c r="AA36" s="55"/>
      <c r="AB36" s="145" t="s">
        <v>35</v>
      </c>
      <c r="AC36" s="28"/>
      <c r="AD36" s="162"/>
    </row>
    <row r="37" spans="1:31" s="163" customFormat="1">
      <c r="A37" s="140"/>
      <c r="B37" s="113"/>
      <c r="C37" s="140"/>
      <c r="D37" s="111"/>
      <c r="E37" s="141"/>
      <c r="F37" s="114"/>
      <c r="G37" s="142"/>
      <c r="H37" s="115"/>
      <c r="I37" s="143"/>
      <c r="J37" s="115"/>
      <c r="K37" s="144"/>
      <c r="L37" s="55"/>
      <c r="M37" s="143"/>
      <c r="N37" s="115"/>
      <c r="O37" s="144"/>
      <c r="P37" s="99"/>
      <c r="Q37" s="143"/>
      <c r="R37" s="115"/>
      <c r="S37" s="144"/>
      <c r="T37" s="55"/>
      <c r="U37" s="145"/>
      <c r="V37" s="115"/>
      <c r="W37" s="147"/>
      <c r="X37" s="143"/>
      <c r="Y37" s="115"/>
      <c r="Z37" s="144"/>
      <c r="AA37" s="55"/>
      <c r="AB37" s="145"/>
      <c r="AC37" s="28"/>
      <c r="AD37" s="162"/>
    </row>
    <row r="38" spans="1:31" s="163" customFormat="1">
      <c r="A38" s="140" t="s">
        <v>67</v>
      </c>
      <c r="B38" s="113"/>
      <c r="C38" s="140"/>
      <c r="D38" s="111"/>
      <c r="E38" s="141">
        <v>422299</v>
      </c>
      <c r="F38" s="114"/>
      <c r="G38" s="142">
        <v>451137</v>
      </c>
      <c r="H38" s="115"/>
      <c r="I38" s="143">
        <f>I36+I31+I26</f>
        <v>407139</v>
      </c>
      <c r="J38" s="115"/>
      <c r="K38" s="144">
        <v>462222</v>
      </c>
      <c r="L38" s="55"/>
      <c r="M38" s="143">
        <v>433907</v>
      </c>
      <c r="N38" s="115"/>
      <c r="O38" s="144">
        <v>269875</v>
      </c>
      <c r="P38" s="99"/>
      <c r="Q38" s="143">
        <f>SUM(Q26,Q31,Q36)</f>
        <v>454551</v>
      </c>
      <c r="R38" s="115"/>
      <c r="S38" s="144">
        <f>SUM(S26,S31)</f>
        <v>397930</v>
      </c>
      <c r="T38" s="55"/>
      <c r="U38" s="145">
        <f t="shared" si="1"/>
        <v>14.228884477169352</v>
      </c>
      <c r="V38" s="115"/>
      <c r="W38" s="147"/>
      <c r="X38" s="143">
        <f>SUM(X26,X31,X36)</f>
        <v>1717896</v>
      </c>
      <c r="Y38" s="115"/>
      <c r="Z38" s="144">
        <f>SUM(Z26,Z31)</f>
        <v>1581164</v>
      </c>
      <c r="AA38" s="55"/>
      <c r="AB38" s="145">
        <f t="shared" si="0"/>
        <v>8.6475533214770888</v>
      </c>
      <c r="AC38" s="28"/>
      <c r="AD38" s="162"/>
    </row>
    <row r="39" spans="1:31">
      <c r="A39" s="121"/>
      <c r="B39" s="121"/>
      <c r="C39" s="121"/>
      <c r="D39" s="121"/>
      <c r="E39" s="164"/>
      <c r="F39" s="170"/>
      <c r="G39" s="164"/>
      <c r="H39" s="156"/>
      <c r="I39" s="164"/>
      <c r="J39" s="170"/>
      <c r="K39" s="164"/>
      <c r="L39" s="170"/>
      <c r="M39" s="164"/>
      <c r="N39" s="170"/>
      <c r="O39" s="164"/>
      <c r="P39" s="164"/>
      <c r="Q39" s="164"/>
      <c r="R39" s="170"/>
      <c r="S39" s="164"/>
      <c r="T39" s="170"/>
      <c r="U39" s="171"/>
      <c r="V39" s="164"/>
      <c r="W39" s="189"/>
      <c r="X39" s="164"/>
      <c r="Y39" s="170"/>
      <c r="Z39" s="164"/>
      <c r="AA39" s="170"/>
      <c r="AB39" s="171"/>
      <c r="AC39" s="28"/>
      <c r="AD39" s="108"/>
      <c r="AE39" s="108"/>
    </row>
    <row r="40" spans="1:31" ht="56.25">
      <c r="A40" s="183" t="s">
        <v>111</v>
      </c>
      <c r="B40" s="172"/>
      <c r="C40" s="184"/>
      <c r="D40" s="173"/>
      <c r="E40" s="185">
        <v>142604</v>
      </c>
      <c r="F40" s="175"/>
      <c r="G40" s="185">
        <v>164643</v>
      </c>
      <c r="H40" s="176"/>
      <c r="I40" s="185">
        <v>142435</v>
      </c>
      <c r="J40" s="175"/>
      <c r="K40" s="185">
        <v>169386</v>
      </c>
      <c r="L40" s="175"/>
      <c r="M40" s="185">
        <v>177480</v>
      </c>
      <c r="N40" s="175"/>
      <c r="O40" s="185">
        <v>113242</v>
      </c>
      <c r="P40" s="20"/>
      <c r="Q40" s="185">
        <v>143733</v>
      </c>
      <c r="R40" s="175"/>
      <c r="S40" s="185">
        <v>159737</v>
      </c>
      <c r="T40" s="175"/>
      <c r="U40" s="186">
        <v>-10</v>
      </c>
      <c r="V40" s="20"/>
      <c r="W40" s="190"/>
      <c r="X40" s="185">
        <v>606252</v>
      </c>
      <c r="Y40" s="175"/>
      <c r="Z40" s="185">
        <v>607008</v>
      </c>
      <c r="AA40" s="175"/>
      <c r="AB40" s="186">
        <f>(X40-Z40)/Z40*100</f>
        <v>-0.124545310770204</v>
      </c>
      <c r="AC40" s="191"/>
      <c r="AD40" s="177"/>
    </row>
    <row r="41" spans="1:31">
      <c r="A41" s="172"/>
      <c r="B41" s="172"/>
      <c r="C41" s="173"/>
      <c r="D41" s="173"/>
      <c r="E41" s="174"/>
      <c r="F41" s="178"/>
      <c r="G41" s="174"/>
      <c r="H41" s="179"/>
      <c r="I41" s="180"/>
      <c r="J41" s="173"/>
      <c r="K41" s="180"/>
      <c r="L41" s="178"/>
      <c r="M41" s="180"/>
      <c r="N41" s="173"/>
      <c r="O41" s="180"/>
      <c r="P41" s="165"/>
      <c r="Q41" s="180"/>
      <c r="R41" s="173"/>
      <c r="S41" s="180"/>
      <c r="T41" s="178"/>
      <c r="U41" s="165"/>
      <c r="V41" s="165"/>
      <c r="W41" s="192"/>
      <c r="X41" s="193"/>
      <c r="Y41" s="194"/>
      <c r="Z41" s="193"/>
      <c r="AA41" s="195"/>
      <c r="AB41" s="196"/>
      <c r="AC41" s="153"/>
    </row>
    <row r="42" spans="1:31">
      <c r="A42" s="166" t="s">
        <v>112</v>
      </c>
      <c r="B42" s="166"/>
      <c r="C42" s="109"/>
      <c r="D42" s="109"/>
      <c r="E42" s="174"/>
      <c r="F42" s="178"/>
      <c r="G42" s="174"/>
      <c r="H42" s="179"/>
      <c r="I42" s="109"/>
      <c r="J42" s="109"/>
      <c r="K42" s="109"/>
      <c r="L42" s="109"/>
      <c r="M42" s="109"/>
      <c r="N42" s="109"/>
      <c r="O42" s="109"/>
      <c r="P42" s="165"/>
      <c r="Q42" s="109"/>
      <c r="R42" s="109"/>
      <c r="S42" s="109"/>
      <c r="T42" s="109"/>
      <c r="U42" s="165"/>
      <c r="V42" s="165"/>
      <c r="W42" s="165"/>
      <c r="X42" s="109"/>
      <c r="Y42" s="109"/>
      <c r="Z42" s="109"/>
      <c r="AA42" s="109"/>
      <c r="AB42" s="165"/>
    </row>
    <row r="43" spans="1:31">
      <c r="A43" s="166" t="s">
        <v>113</v>
      </c>
      <c r="B43" s="166"/>
      <c r="C43" s="109"/>
      <c r="D43" s="109"/>
      <c r="E43" s="174"/>
      <c r="F43" s="178"/>
      <c r="G43" s="174"/>
      <c r="H43" s="179"/>
      <c r="I43" s="109"/>
      <c r="J43" s="109"/>
      <c r="K43" s="109"/>
      <c r="L43" s="109"/>
      <c r="M43" s="109"/>
      <c r="N43" s="109"/>
      <c r="O43" s="109"/>
      <c r="P43" s="165"/>
      <c r="Q43" s="109"/>
      <c r="R43" s="109"/>
      <c r="S43" s="109"/>
      <c r="T43" s="109"/>
      <c r="U43" s="165"/>
      <c r="V43" s="165"/>
      <c r="W43" s="165"/>
      <c r="X43" s="109"/>
      <c r="Y43" s="109"/>
      <c r="Z43" s="109"/>
      <c r="AA43" s="109"/>
      <c r="AB43" s="165"/>
    </row>
    <row r="44" spans="1:31">
      <c r="A44" s="166" t="s">
        <v>114</v>
      </c>
      <c r="B44" s="166"/>
      <c r="C44" s="109"/>
      <c r="D44" s="109"/>
      <c r="E44" s="174"/>
      <c r="F44" s="178"/>
      <c r="G44" s="174"/>
      <c r="H44" s="179"/>
      <c r="I44" s="109"/>
      <c r="J44" s="109"/>
      <c r="K44" s="109"/>
      <c r="L44" s="109"/>
      <c r="M44" s="109"/>
      <c r="N44" s="109"/>
      <c r="O44" s="109"/>
      <c r="P44" s="165"/>
      <c r="Q44" s="109"/>
      <c r="R44" s="109"/>
      <c r="S44" s="109"/>
      <c r="T44" s="109"/>
      <c r="U44" s="165"/>
      <c r="V44" s="165"/>
      <c r="W44" s="165"/>
      <c r="X44" s="109"/>
      <c r="Y44" s="109"/>
      <c r="Z44" s="109"/>
      <c r="AA44" s="109"/>
      <c r="AB44" s="165"/>
    </row>
    <row r="45" spans="1:31">
      <c r="A45" s="166" t="s">
        <v>115</v>
      </c>
      <c r="B45" s="166"/>
      <c r="C45" s="109"/>
      <c r="D45" s="109"/>
      <c r="E45" s="174"/>
      <c r="F45" s="178"/>
      <c r="G45" s="174"/>
      <c r="H45" s="179"/>
      <c r="I45" s="109"/>
      <c r="J45" s="109"/>
      <c r="K45" s="109"/>
      <c r="L45" s="109"/>
      <c r="M45" s="109"/>
      <c r="N45" s="109"/>
      <c r="O45" s="109"/>
      <c r="P45" s="165"/>
      <c r="Q45" s="109"/>
      <c r="R45" s="109"/>
      <c r="S45" s="109"/>
      <c r="T45" s="109"/>
      <c r="U45" s="165"/>
      <c r="V45" s="165"/>
      <c r="W45" s="165"/>
      <c r="X45" s="109"/>
      <c r="Y45" s="109"/>
      <c r="Z45" s="109"/>
      <c r="AA45" s="109"/>
      <c r="AB45" s="165"/>
    </row>
    <row r="46" spans="1:31">
      <c r="A46" s="109"/>
      <c r="B46" s="109"/>
      <c r="C46" s="95"/>
      <c r="D46" s="95"/>
      <c r="E46" s="95"/>
      <c r="F46" s="95"/>
      <c r="G46" s="95"/>
      <c r="H46" s="109"/>
      <c r="I46" s="95"/>
      <c r="J46" s="95"/>
      <c r="K46" s="95"/>
      <c r="L46" s="95"/>
      <c r="M46" s="95"/>
      <c r="N46" s="95"/>
      <c r="O46" s="95"/>
      <c r="P46" s="95"/>
      <c r="Q46" s="95"/>
      <c r="R46" s="95"/>
      <c r="S46" s="95"/>
      <c r="T46" s="95"/>
      <c r="U46" s="95"/>
      <c r="V46" s="95"/>
      <c r="W46" s="95"/>
      <c r="X46" s="95"/>
      <c r="Y46" s="95"/>
      <c r="Z46" s="95"/>
      <c r="AA46" s="95"/>
      <c r="AB46" s="95"/>
    </row>
    <row r="47" spans="1:31">
      <c r="A47" s="110" t="s">
        <v>116</v>
      </c>
      <c r="B47" s="110"/>
      <c r="C47" s="111"/>
      <c r="D47" s="111"/>
      <c r="E47" s="111"/>
      <c r="F47" s="111"/>
      <c r="G47" s="95"/>
      <c r="H47" s="109"/>
      <c r="I47" s="111"/>
      <c r="J47" s="111"/>
      <c r="K47" s="95"/>
      <c r="L47" s="111"/>
      <c r="M47" s="111"/>
      <c r="N47" s="111"/>
      <c r="O47" s="95"/>
      <c r="P47" s="111"/>
      <c r="Q47" s="111"/>
      <c r="R47" s="111"/>
      <c r="S47" s="95"/>
      <c r="T47" s="111"/>
      <c r="U47" s="111"/>
      <c r="V47" s="111"/>
      <c r="W47" s="111"/>
      <c r="X47" s="111"/>
      <c r="Y47" s="111"/>
      <c r="Z47" s="95"/>
      <c r="AA47" s="111"/>
      <c r="AB47" s="111"/>
    </row>
    <row r="48" spans="1:31">
      <c r="A48" s="95"/>
      <c r="B48" s="95"/>
      <c r="C48" s="95"/>
      <c r="D48" s="95"/>
      <c r="E48" s="95"/>
      <c r="F48" s="95"/>
      <c r="G48" s="95"/>
      <c r="H48" s="109"/>
      <c r="I48" s="95"/>
      <c r="J48" s="95"/>
      <c r="K48" s="95"/>
      <c r="L48" s="95"/>
      <c r="M48" s="95"/>
      <c r="N48" s="95"/>
      <c r="O48" s="95"/>
      <c r="P48" s="95"/>
      <c r="Q48" s="95"/>
      <c r="R48" s="95"/>
      <c r="S48" s="95"/>
      <c r="T48" s="95"/>
      <c r="U48" s="95"/>
      <c r="V48" s="95"/>
      <c r="W48" s="95"/>
      <c r="X48" s="95"/>
      <c r="Y48" s="95"/>
      <c r="Z48" s="95"/>
      <c r="AA48" s="95"/>
      <c r="AB48" s="95"/>
    </row>
    <row r="49" spans="1:30" ht="15.75" thickBot="1">
      <c r="A49" s="111"/>
      <c r="B49" s="111"/>
      <c r="C49" s="95"/>
      <c r="D49" s="95"/>
      <c r="E49" s="63" t="s">
        <v>117</v>
      </c>
      <c r="F49" s="26"/>
      <c r="G49" s="64" t="s">
        <v>15</v>
      </c>
      <c r="H49" s="26"/>
      <c r="I49" s="63" t="s">
        <v>16</v>
      </c>
      <c r="J49" s="26"/>
      <c r="K49" s="64" t="s">
        <v>17</v>
      </c>
      <c r="L49" s="26"/>
      <c r="M49" s="63" t="s">
        <v>18</v>
      </c>
      <c r="N49" s="26"/>
      <c r="O49" s="64" t="s">
        <v>19</v>
      </c>
      <c r="P49" s="26"/>
      <c r="Q49" s="63" t="s">
        <v>20</v>
      </c>
      <c r="R49" s="26"/>
      <c r="S49" s="64" t="s">
        <v>21</v>
      </c>
      <c r="T49" s="26"/>
      <c r="U49" s="63" t="s">
        <v>22</v>
      </c>
      <c r="V49" s="26"/>
      <c r="W49" s="87"/>
      <c r="X49" s="88" t="s">
        <v>23</v>
      </c>
      <c r="Y49" s="91"/>
      <c r="Z49" s="89" t="s">
        <v>24</v>
      </c>
      <c r="AA49" s="91"/>
      <c r="AB49" s="88" t="s">
        <v>22</v>
      </c>
      <c r="AC49" s="90"/>
    </row>
    <row r="50" spans="1:30">
      <c r="A50" s="111"/>
      <c r="B50" s="111"/>
      <c r="C50" s="95"/>
      <c r="D50" s="95"/>
      <c r="E50" s="96"/>
      <c r="F50" s="96"/>
      <c r="G50" s="112"/>
      <c r="H50" s="109"/>
      <c r="I50" s="96"/>
      <c r="J50" s="96"/>
      <c r="K50" s="112"/>
      <c r="L50" s="96"/>
      <c r="M50" s="96"/>
      <c r="N50" s="96"/>
      <c r="O50" s="112"/>
      <c r="P50" s="96"/>
      <c r="Q50" s="96"/>
      <c r="R50" s="96"/>
      <c r="S50" s="112"/>
      <c r="T50" s="96"/>
      <c r="U50" s="96"/>
      <c r="V50" s="96"/>
      <c r="W50" s="146"/>
      <c r="X50" s="96"/>
      <c r="Y50" s="96"/>
      <c r="Z50" s="112"/>
      <c r="AA50" s="96"/>
      <c r="AB50" s="96"/>
      <c r="AC50" s="28"/>
    </row>
    <row r="51" spans="1:30">
      <c r="A51" s="182" t="s">
        <v>118</v>
      </c>
      <c r="B51" s="234"/>
      <c r="C51" s="182"/>
      <c r="D51" s="95"/>
      <c r="E51" s="134">
        <v>2983</v>
      </c>
      <c r="F51" s="117"/>
      <c r="G51" s="134">
        <v>3229</v>
      </c>
      <c r="H51" s="118"/>
      <c r="I51" s="135">
        <v>3041</v>
      </c>
      <c r="J51" s="118"/>
      <c r="K51" s="135">
        <v>3606</v>
      </c>
      <c r="L51" s="106"/>
      <c r="M51" s="135">
        <v>2521</v>
      </c>
      <c r="N51" s="118"/>
      <c r="O51" s="135">
        <v>1592</v>
      </c>
      <c r="P51" s="104"/>
      <c r="Q51" s="135">
        <v>877</v>
      </c>
      <c r="R51" s="118"/>
      <c r="S51" s="135">
        <v>1830</v>
      </c>
      <c r="T51" s="106"/>
      <c r="U51" s="136">
        <v>-52.076502732240399</v>
      </c>
      <c r="V51" s="118"/>
      <c r="W51" s="148"/>
      <c r="X51" s="135">
        <v>9422</v>
      </c>
      <c r="Y51" s="118"/>
      <c r="Z51" s="135">
        <v>10257</v>
      </c>
      <c r="AA51" s="106"/>
      <c r="AB51" s="136">
        <f t="shared" ref="AB51:AB55" si="2">(X51-Z51)/Z51*100</f>
        <v>-8.1407819050404608</v>
      </c>
      <c r="AC51" s="28"/>
    </row>
    <row r="52" spans="1:30" ht="26.25">
      <c r="A52" s="182" t="s">
        <v>119</v>
      </c>
      <c r="B52" s="234"/>
      <c r="C52" s="182"/>
      <c r="D52" s="95"/>
      <c r="E52" s="134">
        <v>5386</v>
      </c>
      <c r="F52" s="117"/>
      <c r="G52" s="134">
        <v>3842</v>
      </c>
      <c r="H52" s="118"/>
      <c r="I52" s="135">
        <v>6646</v>
      </c>
      <c r="J52" s="118"/>
      <c r="K52" s="135">
        <v>7644</v>
      </c>
      <c r="L52" s="106"/>
      <c r="M52" s="135">
        <v>6477</v>
      </c>
      <c r="N52" s="118"/>
      <c r="O52" s="135">
        <v>2989</v>
      </c>
      <c r="P52" s="104"/>
      <c r="Q52" s="135">
        <v>4319</v>
      </c>
      <c r="R52" s="118"/>
      <c r="S52" s="135">
        <v>4274</v>
      </c>
      <c r="T52" s="106"/>
      <c r="U52" s="136">
        <v>1.1000000000000001</v>
      </c>
      <c r="V52" s="118"/>
      <c r="W52" s="148"/>
      <c r="X52" s="135">
        <v>22828</v>
      </c>
      <c r="Y52" s="118"/>
      <c r="Z52" s="135">
        <v>18749</v>
      </c>
      <c r="AA52" s="106"/>
      <c r="AB52" s="136">
        <f t="shared" si="2"/>
        <v>21.755826977438797</v>
      </c>
      <c r="AC52" s="28"/>
    </row>
    <row r="53" spans="1:30" ht="26.25">
      <c r="A53" s="182" t="s">
        <v>120</v>
      </c>
      <c r="B53" s="234"/>
      <c r="C53" s="182"/>
      <c r="D53" s="95"/>
      <c r="E53" s="134">
        <v>4660</v>
      </c>
      <c r="F53" s="117"/>
      <c r="G53" s="134">
        <v>4395</v>
      </c>
      <c r="H53" s="118"/>
      <c r="I53" s="135">
        <v>6928</v>
      </c>
      <c r="J53" s="118"/>
      <c r="K53" s="135">
        <v>6949</v>
      </c>
      <c r="L53" s="106"/>
      <c r="M53" s="135">
        <v>7777</v>
      </c>
      <c r="N53" s="118"/>
      <c r="O53" s="135">
        <v>3460</v>
      </c>
      <c r="P53" s="104"/>
      <c r="Q53" s="135">
        <v>6443</v>
      </c>
      <c r="R53" s="118"/>
      <c r="S53" s="135">
        <v>3226</v>
      </c>
      <c r="T53" s="106"/>
      <c r="U53" s="136">
        <v>99.7</v>
      </c>
      <c r="V53" s="118"/>
      <c r="W53" s="148"/>
      <c r="X53" s="135">
        <v>25808</v>
      </c>
      <c r="Y53" s="118"/>
      <c r="Z53" s="135">
        <v>18030</v>
      </c>
      <c r="AA53" s="106"/>
      <c r="AB53" s="136">
        <f t="shared" si="2"/>
        <v>43.139212423738215</v>
      </c>
      <c r="AC53" s="28"/>
    </row>
    <row r="54" spans="1:30" ht="26.25">
      <c r="A54" s="182" t="s">
        <v>121</v>
      </c>
      <c r="B54" s="234"/>
      <c r="C54" s="182"/>
      <c r="D54" s="95"/>
      <c r="E54" s="134">
        <v>2728</v>
      </c>
      <c r="F54" s="117"/>
      <c r="G54" s="134">
        <v>4004</v>
      </c>
      <c r="H54" s="118"/>
      <c r="I54" s="135">
        <v>3462</v>
      </c>
      <c r="J54" s="118"/>
      <c r="K54" s="135">
        <v>3315</v>
      </c>
      <c r="L54" s="106"/>
      <c r="M54" s="135">
        <v>3587</v>
      </c>
      <c r="N54" s="118"/>
      <c r="O54" s="135">
        <v>2159</v>
      </c>
      <c r="P54" s="104"/>
      <c r="Q54" s="135">
        <v>2460</v>
      </c>
      <c r="R54" s="118"/>
      <c r="S54" s="135">
        <v>2700</v>
      </c>
      <c r="T54" s="106"/>
      <c r="U54" s="136">
        <v>-8.9</v>
      </c>
      <c r="V54" s="118"/>
      <c r="W54" s="148"/>
      <c r="X54" s="135">
        <v>12237</v>
      </c>
      <c r="Y54" s="118"/>
      <c r="Z54" s="135">
        <v>12178</v>
      </c>
      <c r="AA54" s="106"/>
      <c r="AB54" s="136">
        <f t="shared" si="2"/>
        <v>0.48448021021514204</v>
      </c>
      <c r="AC54" s="28"/>
    </row>
    <row r="55" spans="1:30" s="163" customFormat="1">
      <c r="A55" s="140" t="s">
        <v>74</v>
      </c>
      <c r="B55" s="113"/>
      <c r="C55" s="140"/>
      <c r="D55" s="111"/>
      <c r="E55" s="141">
        <v>15757</v>
      </c>
      <c r="F55" s="114"/>
      <c r="G55" s="142">
        <v>15470</v>
      </c>
      <c r="H55" s="115"/>
      <c r="I55" s="143">
        <f>SUM(I51:I54)</f>
        <v>20077</v>
      </c>
      <c r="J55" s="115"/>
      <c r="K55" s="144">
        <v>21514</v>
      </c>
      <c r="L55" s="55"/>
      <c r="M55" s="143">
        <v>20362</v>
      </c>
      <c r="N55" s="115"/>
      <c r="O55" s="144">
        <v>10200</v>
      </c>
      <c r="P55" s="99"/>
      <c r="Q55" s="143">
        <f>SUM(Q51:Q54)</f>
        <v>14099</v>
      </c>
      <c r="R55" s="115"/>
      <c r="S55" s="144">
        <f>SUM(S51:S54)</f>
        <v>12030</v>
      </c>
      <c r="T55" s="55"/>
      <c r="U55" s="145">
        <f>(Q55-S55)/S55*100</f>
        <v>17.198669991687449</v>
      </c>
      <c r="V55" s="115"/>
      <c r="W55" s="147"/>
      <c r="X55" s="143">
        <f>SUM(X51:X54)</f>
        <v>70295</v>
      </c>
      <c r="Y55" s="115"/>
      <c r="Z55" s="144">
        <f>SUM(Z51:Z54)</f>
        <v>59214</v>
      </c>
      <c r="AA55" s="55"/>
      <c r="AB55" s="145">
        <f t="shared" si="2"/>
        <v>18.713479920289121</v>
      </c>
      <c r="AC55" s="28"/>
      <c r="AD55" s="162"/>
    </row>
    <row r="56" spans="1:30">
      <c r="A56" s="121"/>
      <c r="B56" s="121"/>
      <c r="C56" s="121"/>
      <c r="D56" s="121"/>
      <c r="E56" s="122"/>
      <c r="F56" s="121"/>
      <c r="G56" s="122"/>
      <c r="H56" s="109"/>
      <c r="I56" s="122"/>
      <c r="J56" s="121"/>
      <c r="K56" s="122"/>
      <c r="L56" s="121"/>
      <c r="M56" s="122"/>
      <c r="N56" s="121"/>
      <c r="O56" s="122"/>
      <c r="P56" s="122"/>
      <c r="Q56" s="122"/>
      <c r="R56" s="121"/>
      <c r="S56" s="122"/>
      <c r="T56" s="121"/>
      <c r="U56" s="122"/>
      <c r="V56" s="122"/>
      <c r="W56" s="197"/>
      <c r="X56" s="150"/>
      <c r="Y56" s="151"/>
      <c r="Z56" s="150"/>
      <c r="AA56" s="151"/>
      <c r="AB56" s="150"/>
      <c r="AC56" s="153"/>
    </row>
    <row r="57" spans="1:30">
      <c r="A57" s="124" t="s">
        <v>122</v>
      </c>
      <c r="B57" s="124"/>
      <c r="C57" s="95"/>
      <c r="D57" s="95"/>
      <c r="E57" s="95"/>
      <c r="F57" s="95"/>
      <c r="G57" s="95"/>
      <c r="H57" s="109"/>
      <c r="I57" s="95"/>
      <c r="J57" s="95"/>
      <c r="K57" s="95"/>
      <c r="L57" s="95"/>
      <c r="M57" s="95"/>
      <c r="N57" s="95"/>
      <c r="O57" s="95"/>
      <c r="P57" s="95"/>
      <c r="Q57" s="95"/>
      <c r="R57" s="95"/>
      <c r="S57" s="95"/>
      <c r="T57" s="95"/>
      <c r="U57" s="95"/>
      <c r="V57" s="95"/>
      <c r="W57" s="95"/>
      <c r="X57" s="95"/>
      <c r="Y57" s="95"/>
      <c r="Z57" s="95"/>
      <c r="AA57" s="95"/>
      <c r="AB57" s="95"/>
    </row>
    <row r="58" spans="1:30">
      <c r="A58" s="95"/>
      <c r="B58" s="95"/>
      <c r="C58" s="95"/>
      <c r="D58" s="95"/>
      <c r="E58" s="95"/>
      <c r="F58" s="95"/>
      <c r="G58" s="95"/>
      <c r="H58" s="109"/>
      <c r="I58" s="95"/>
      <c r="J58" s="95"/>
      <c r="K58" s="95"/>
      <c r="L58" s="95"/>
      <c r="M58" s="95"/>
      <c r="N58" s="95"/>
      <c r="O58" s="95"/>
      <c r="P58" s="95"/>
      <c r="Q58" s="95"/>
      <c r="R58" s="95"/>
      <c r="S58" s="95"/>
      <c r="T58" s="95"/>
      <c r="U58" s="95"/>
      <c r="V58" s="95"/>
      <c r="W58" s="95"/>
      <c r="X58" s="95"/>
      <c r="Y58" s="95"/>
      <c r="Z58" s="95"/>
      <c r="AA58" s="95"/>
      <c r="AB58" s="95"/>
    </row>
    <row r="59" spans="1:30">
      <c r="A59" s="110" t="s">
        <v>123</v>
      </c>
      <c r="B59" s="110"/>
      <c r="C59" s="95"/>
      <c r="D59" s="95"/>
      <c r="E59" s="95"/>
      <c r="F59" s="95"/>
      <c r="G59" s="95"/>
      <c r="H59" s="109"/>
      <c r="I59" s="95"/>
      <c r="J59" s="95"/>
      <c r="K59" s="95"/>
      <c r="L59" s="95"/>
      <c r="M59" s="95"/>
      <c r="N59" s="95"/>
      <c r="O59" s="95"/>
      <c r="P59" s="95"/>
      <c r="Q59" s="95"/>
      <c r="R59" s="95"/>
      <c r="S59" s="95"/>
      <c r="T59" s="95"/>
      <c r="U59" s="95"/>
      <c r="V59" s="95"/>
      <c r="W59" s="95"/>
      <c r="X59" s="95"/>
      <c r="Y59" s="95"/>
      <c r="Z59" s="95"/>
      <c r="AA59" s="95"/>
      <c r="AB59" s="95"/>
    </row>
    <row r="60" spans="1:30">
      <c r="A60" s="95"/>
      <c r="B60" s="95"/>
      <c r="C60" s="95"/>
      <c r="D60" s="95"/>
      <c r="E60" s="95"/>
      <c r="F60" s="95"/>
      <c r="G60" s="95"/>
      <c r="H60" s="109"/>
      <c r="I60" s="95"/>
      <c r="J60" s="95"/>
      <c r="K60" s="95"/>
      <c r="L60" s="95"/>
      <c r="M60" s="95"/>
      <c r="N60" s="95"/>
      <c r="O60" s="95"/>
      <c r="P60" s="95"/>
      <c r="Q60" s="95"/>
      <c r="R60" s="95"/>
      <c r="S60" s="95"/>
      <c r="T60" s="95"/>
      <c r="U60" s="95"/>
      <c r="V60" s="95"/>
      <c r="W60" s="95"/>
      <c r="X60" s="95"/>
      <c r="Y60" s="95"/>
      <c r="Z60" s="95"/>
      <c r="AA60" s="95"/>
      <c r="AB60" s="95"/>
    </row>
    <row r="61" spans="1:30" ht="15.75" thickBot="1">
      <c r="A61" s="111"/>
      <c r="B61" s="111"/>
      <c r="C61" s="95"/>
      <c r="D61" s="95"/>
      <c r="E61" s="96" t="s">
        <v>14</v>
      </c>
      <c r="F61" s="96"/>
      <c r="G61" s="112" t="s">
        <v>15</v>
      </c>
      <c r="H61" s="109"/>
      <c r="I61" s="96" t="s">
        <v>16</v>
      </c>
      <c r="J61" s="96"/>
      <c r="K61" s="112" t="s">
        <v>17</v>
      </c>
      <c r="L61" s="96"/>
      <c r="M61" s="96" t="s">
        <v>18</v>
      </c>
      <c r="N61" s="96"/>
      <c r="O61" s="112" t="s">
        <v>19</v>
      </c>
      <c r="P61" s="96"/>
      <c r="Q61" s="96" t="s">
        <v>20</v>
      </c>
      <c r="R61" s="96"/>
      <c r="S61" s="112" t="s">
        <v>21</v>
      </c>
      <c r="T61" s="96"/>
      <c r="U61" s="96" t="s">
        <v>22</v>
      </c>
      <c r="V61" s="96"/>
      <c r="W61" s="87"/>
      <c r="X61" s="88" t="s">
        <v>23</v>
      </c>
      <c r="Y61" s="91"/>
      <c r="Z61" s="89" t="s">
        <v>24</v>
      </c>
      <c r="AA61" s="91"/>
      <c r="AB61" s="88" t="s">
        <v>22</v>
      </c>
      <c r="AC61" s="90"/>
    </row>
    <row r="62" spans="1:30">
      <c r="A62" s="111"/>
      <c r="B62" s="111"/>
      <c r="C62" s="95"/>
      <c r="D62" s="95"/>
      <c r="E62" s="96"/>
      <c r="F62" s="96"/>
      <c r="G62" s="112"/>
      <c r="H62" s="109"/>
      <c r="I62" s="96"/>
      <c r="J62" s="96"/>
      <c r="K62" s="112"/>
      <c r="L62" s="96"/>
      <c r="M62" s="96"/>
      <c r="N62" s="96"/>
      <c r="O62" s="112"/>
      <c r="P62" s="96"/>
      <c r="Q62" s="96"/>
      <c r="R62" s="96"/>
      <c r="S62" s="112"/>
      <c r="T62" s="96"/>
      <c r="U62" s="96"/>
      <c r="V62" s="96"/>
      <c r="W62" s="146"/>
      <c r="X62" s="96"/>
      <c r="Y62" s="96"/>
      <c r="Z62" s="112"/>
      <c r="AA62" s="96"/>
      <c r="AB62" s="96"/>
      <c r="AC62" s="28"/>
    </row>
    <row r="63" spans="1:30">
      <c r="A63" s="182" t="s">
        <v>124</v>
      </c>
      <c r="B63" s="234"/>
      <c r="C63" s="182"/>
      <c r="D63" s="95"/>
      <c r="E63" s="134">
        <v>403915</v>
      </c>
      <c r="F63" s="117"/>
      <c r="G63" s="134">
        <v>468950</v>
      </c>
      <c r="H63" s="118"/>
      <c r="I63" s="135">
        <v>414260</v>
      </c>
      <c r="J63" s="118"/>
      <c r="K63" s="135">
        <v>464581</v>
      </c>
      <c r="L63" s="106"/>
      <c r="M63" s="135">
        <v>388233</v>
      </c>
      <c r="N63" s="118"/>
      <c r="O63" s="135">
        <v>257284</v>
      </c>
      <c r="P63" s="104"/>
      <c r="Q63" s="135">
        <v>363040</v>
      </c>
      <c r="R63" s="118"/>
      <c r="S63" s="135">
        <v>332976</v>
      </c>
      <c r="T63" s="106"/>
      <c r="U63" s="136">
        <f>(Q63-S63)/S63*100</f>
        <v>9.0288789582432383</v>
      </c>
      <c r="V63" s="118"/>
      <c r="W63" s="148"/>
      <c r="X63" s="135">
        <f t="shared" ref="X63:X71" si="3">SUM(E63,I63,M63,Q63)</f>
        <v>1569448</v>
      </c>
      <c r="Y63" s="118"/>
      <c r="Z63" s="135">
        <f>SUM(G63,K63,O63,S63)</f>
        <v>1523791</v>
      </c>
      <c r="AA63" s="106"/>
      <c r="AB63" s="136">
        <f>(X63-Z63)/Z63*100</f>
        <v>2.9962770484928707</v>
      </c>
      <c r="AC63" s="28"/>
    </row>
    <row r="64" spans="1:30">
      <c r="A64" s="182" t="s">
        <v>125</v>
      </c>
      <c r="B64" s="234"/>
      <c r="C64" s="182"/>
      <c r="D64" s="95"/>
      <c r="E64" s="134">
        <v>29086</v>
      </c>
      <c r="F64" s="117"/>
      <c r="G64" s="134">
        <v>25428</v>
      </c>
      <c r="H64" s="118"/>
      <c r="I64" s="135">
        <v>28436</v>
      </c>
      <c r="J64" s="118"/>
      <c r="K64" s="135">
        <v>25361</v>
      </c>
      <c r="L64" s="106"/>
      <c r="M64" s="135">
        <v>23661</v>
      </c>
      <c r="N64" s="118"/>
      <c r="O64" s="135">
        <v>25739</v>
      </c>
      <c r="P64" s="104"/>
      <c r="Q64" s="135">
        <v>26914</v>
      </c>
      <c r="R64" s="118"/>
      <c r="S64" s="135">
        <v>20448</v>
      </c>
      <c r="T64" s="106"/>
      <c r="U64" s="136">
        <f t="shared" ref="U64:U71" si="4">(Q64-S64)/S64*100</f>
        <v>31.621674491392803</v>
      </c>
      <c r="V64" s="118"/>
      <c r="W64" s="148"/>
      <c r="X64" s="135">
        <f t="shared" si="3"/>
        <v>108097</v>
      </c>
      <c r="Y64" s="118"/>
      <c r="Z64" s="135">
        <f>SUM(G64,K64,O64,S64)</f>
        <v>96976</v>
      </c>
      <c r="AA64" s="106"/>
      <c r="AB64" s="136">
        <f t="shared" ref="AB64:AB71" si="5">(X64-Z64)/Z64*100</f>
        <v>11.467785843920145</v>
      </c>
      <c r="AC64" s="28"/>
    </row>
    <row r="65" spans="1:30" s="163" customFormat="1">
      <c r="A65" s="140" t="s">
        <v>126</v>
      </c>
      <c r="B65" s="113"/>
      <c r="C65" s="140"/>
      <c r="D65" s="111"/>
      <c r="E65" s="141">
        <v>433001</v>
      </c>
      <c r="F65" s="114"/>
      <c r="G65" s="142">
        <v>494378</v>
      </c>
      <c r="H65" s="115"/>
      <c r="I65" s="143">
        <v>442696</v>
      </c>
      <c r="J65" s="115"/>
      <c r="K65" s="144">
        <v>489942</v>
      </c>
      <c r="L65" s="55"/>
      <c r="M65" s="143">
        <v>411894</v>
      </c>
      <c r="N65" s="115"/>
      <c r="O65" s="144">
        <v>283023</v>
      </c>
      <c r="P65" s="99"/>
      <c r="Q65" s="143">
        <f>SUM(Q63,Q64)</f>
        <v>389954</v>
      </c>
      <c r="R65" s="115"/>
      <c r="S65" s="144">
        <f>SUM(S63,S64)</f>
        <v>353424</v>
      </c>
      <c r="T65" s="55"/>
      <c r="U65" s="145">
        <f t="shared" si="4"/>
        <v>10.336026981755625</v>
      </c>
      <c r="V65" s="115"/>
      <c r="W65" s="147"/>
      <c r="X65" s="143">
        <f t="shared" si="3"/>
        <v>1677545</v>
      </c>
      <c r="Y65" s="115"/>
      <c r="Z65" s="144">
        <f>SUM(G65,K65,O65,S65)</f>
        <v>1620767</v>
      </c>
      <c r="AA65" s="55"/>
      <c r="AB65" s="145">
        <f t="shared" si="5"/>
        <v>3.5031562217147809</v>
      </c>
      <c r="AC65" s="28"/>
      <c r="AD65" s="162"/>
    </row>
    <row r="66" spans="1:30" s="163" customFormat="1">
      <c r="A66" s="113"/>
      <c r="B66" s="113"/>
      <c r="C66" s="113"/>
      <c r="D66" s="111"/>
      <c r="E66" s="53"/>
      <c r="F66" s="114"/>
      <c r="G66" s="54"/>
      <c r="H66" s="115"/>
      <c r="I66" s="55"/>
      <c r="J66" s="115"/>
      <c r="K66" s="106"/>
      <c r="L66" s="55"/>
      <c r="M66" s="55"/>
      <c r="N66" s="115"/>
      <c r="O66" s="106"/>
      <c r="P66" s="99"/>
      <c r="Q66" s="55"/>
      <c r="R66" s="115"/>
      <c r="S66" s="106"/>
      <c r="T66" s="55"/>
      <c r="U66" s="116"/>
      <c r="V66" s="115"/>
      <c r="W66" s="147"/>
      <c r="X66" s="55"/>
      <c r="Y66" s="115"/>
      <c r="Z66" s="106"/>
      <c r="AA66" s="55"/>
      <c r="AB66" s="116"/>
      <c r="AC66" s="28"/>
      <c r="AD66" s="162"/>
    </row>
    <row r="67" spans="1:30" s="163" customFormat="1">
      <c r="A67" s="140" t="s">
        <v>64</v>
      </c>
      <c r="B67" s="113"/>
      <c r="C67" s="140"/>
      <c r="D67" s="111"/>
      <c r="E67" s="141">
        <v>238</v>
      </c>
      <c r="F67" s="114"/>
      <c r="G67" s="142">
        <v>180</v>
      </c>
      <c r="H67" s="115"/>
      <c r="I67" s="143">
        <v>265</v>
      </c>
      <c r="J67" s="115"/>
      <c r="K67" s="144">
        <v>187</v>
      </c>
      <c r="L67" s="55"/>
      <c r="M67" s="143">
        <v>42</v>
      </c>
      <c r="N67" s="115"/>
      <c r="O67" s="144">
        <v>133</v>
      </c>
      <c r="P67" s="99"/>
      <c r="Q67" s="143" t="s">
        <v>55</v>
      </c>
      <c r="R67" s="115"/>
      <c r="S67" s="144">
        <v>201</v>
      </c>
      <c r="T67" s="55"/>
      <c r="U67" s="145" t="s">
        <v>35</v>
      </c>
      <c r="V67" s="115"/>
      <c r="W67" s="147"/>
      <c r="X67" s="143">
        <f t="shared" si="3"/>
        <v>545</v>
      </c>
      <c r="Y67" s="115"/>
      <c r="Z67" s="144">
        <f>SUM(G67,K67,O67,S67)</f>
        <v>701</v>
      </c>
      <c r="AA67" s="55"/>
      <c r="AB67" s="145">
        <f t="shared" si="5"/>
        <v>-22.25392296718973</v>
      </c>
      <c r="AC67" s="28"/>
      <c r="AD67" s="162"/>
    </row>
    <row r="68" spans="1:30" s="163" customFormat="1">
      <c r="A68" s="113"/>
      <c r="B68" s="113"/>
      <c r="C68" s="111"/>
      <c r="D68" s="111"/>
      <c r="E68" s="53"/>
      <c r="F68" s="169"/>
      <c r="G68" s="54"/>
      <c r="H68" s="161"/>
      <c r="I68" s="55"/>
      <c r="J68" s="115"/>
      <c r="K68" s="106"/>
      <c r="L68" s="169"/>
      <c r="M68" s="55"/>
      <c r="N68" s="115"/>
      <c r="O68" s="106"/>
      <c r="P68" s="99"/>
      <c r="Q68" s="55"/>
      <c r="R68" s="115"/>
      <c r="S68" s="106"/>
      <c r="T68" s="169"/>
      <c r="U68" s="116"/>
      <c r="V68" s="99"/>
      <c r="W68" s="187"/>
      <c r="X68" s="55"/>
      <c r="Y68" s="115"/>
      <c r="Z68" s="106"/>
      <c r="AA68" s="169"/>
      <c r="AB68" s="127"/>
      <c r="AC68" s="188"/>
    </row>
    <row r="69" spans="1:30" s="163" customFormat="1">
      <c r="A69" s="140" t="s">
        <v>127</v>
      </c>
      <c r="B69" s="113"/>
      <c r="C69" s="140"/>
      <c r="D69" s="111"/>
      <c r="E69" s="141">
        <v>883</v>
      </c>
      <c r="F69" s="114"/>
      <c r="G69" s="142" t="s">
        <v>55</v>
      </c>
      <c r="H69" s="115"/>
      <c r="I69" s="143">
        <v>597</v>
      </c>
      <c r="J69" s="115"/>
      <c r="K69" s="144" t="s">
        <v>55</v>
      </c>
      <c r="L69" s="55"/>
      <c r="M69" s="143">
        <v>587</v>
      </c>
      <c r="N69" s="115"/>
      <c r="O69" s="144" t="s">
        <v>55</v>
      </c>
      <c r="P69" s="99"/>
      <c r="Q69" s="143">
        <v>514</v>
      </c>
      <c r="R69" s="115"/>
      <c r="S69" s="144" t="s">
        <v>55</v>
      </c>
      <c r="T69" s="55"/>
      <c r="U69" s="145" t="s">
        <v>35</v>
      </c>
      <c r="V69" s="115"/>
      <c r="W69" s="147"/>
      <c r="X69" s="143">
        <f t="shared" si="3"/>
        <v>2581</v>
      </c>
      <c r="Y69" s="115"/>
      <c r="Z69" s="144" t="s">
        <v>55</v>
      </c>
      <c r="AA69" s="55"/>
      <c r="AB69" s="145" t="s">
        <v>35</v>
      </c>
      <c r="AC69" s="28"/>
      <c r="AD69" s="162"/>
    </row>
    <row r="70" spans="1:30" s="163" customFormat="1">
      <c r="A70" s="113"/>
      <c r="B70" s="113"/>
      <c r="C70" s="111"/>
      <c r="D70" s="111"/>
      <c r="E70" s="53"/>
      <c r="F70" s="169"/>
      <c r="G70" s="106"/>
      <c r="H70" s="161"/>
      <c r="I70" s="55"/>
      <c r="J70" s="115"/>
      <c r="K70" s="106"/>
      <c r="L70" s="169"/>
      <c r="M70" s="55"/>
      <c r="N70" s="115"/>
      <c r="O70" s="106"/>
      <c r="P70" s="104"/>
      <c r="Q70" s="55"/>
      <c r="R70" s="115"/>
      <c r="S70" s="106"/>
      <c r="T70" s="169"/>
      <c r="U70" s="116"/>
      <c r="V70" s="104"/>
      <c r="W70" s="198"/>
      <c r="X70" s="55"/>
      <c r="Y70" s="115"/>
      <c r="Z70" s="106"/>
      <c r="AA70" s="169"/>
      <c r="AB70" s="127"/>
      <c r="AC70" s="188"/>
    </row>
    <row r="71" spans="1:30" s="163" customFormat="1" ht="26.25">
      <c r="A71" s="140" t="s">
        <v>128</v>
      </c>
      <c r="B71" s="113"/>
      <c r="C71" s="140"/>
      <c r="D71" s="111"/>
      <c r="E71" s="141">
        <v>434122</v>
      </c>
      <c r="F71" s="114"/>
      <c r="G71" s="142">
        <v>494558</v>
      </c>
      <c r="H71" s="115"/>
      <c r="I71" s="143">
        <v>443558</v>
      </c>
      <c r="J71" s="115"/>
      <c r="K71" s="144">
        <v>490129</v>
      </c>
      <c r="L71" s="55"/>
      <c r="M71" s="143">
        <v>412523</v>
      </c>
      <c r="N71" s="115"/>
      <c r="O71" s="144">
        <v>283156</v>
      </c>
      <c r="P71" s="99"/>
      <c r="Q71" s="143">
        <f>SUM(Q63,Q64,Q69)</f>
        <v>390468</v>
      </c>
      <c r="R71" s="115"/>
      <c r="S71" s="144">
        <f>SUM(S63,S64,S67)</f>
        <v>353625</v>
      </c>
      <c r="T71" s="55"/>
      <c r="U71" s="145">
        <f t="shared" si="4"/>
        <v>10.418663838812302</v>
      </c>
      <c r="V71" s="115"/>
      <c r="W71" s="147"/>
      <c r="X71" s="143">
        <f t="shared" si="3"/>
        <v>1680671</v>
      </c>
      <c r="Y71" s="115"/>
      <c r="Z71" s="144">
        <f>SUM(G71,K71,O71,S71)</f>
        <v>1621468</v>
      </c>
      <c r="AA71" s="55"/>
      <c r="AB71" s="145">
        <f t="shared" si="5"/>
        <v>3.6511975567818795</v>
      </c>
      <c r="AC71" s="28"/>
      <c r="AD71" s="162"/>
    </row>
    <row r="72" spans="1:30">
      <c r="L72" s="169"/>
      <c r="T72" s="169"/>
      <c r="W72" s="199"/>
      <c r="X72" s="200"/>
      <c r="Y72" s="200"/>
      <c r="Z72" s="200"/>
      <c r="AA72" s="200"/>
      <c r="AB72" s="200"/>
      <c r="AC72" s="153"/>
    </row>
    <row r="73" spans="1:30">
      <c r="A73" s="166" t="s">
        <v>129</v>
      </c>
      <c r="B73" s="166"/>
    </row>
    <row r="74" spans="1:30">
      <c r="M74" s="108"/>
    </row>
    <row r="75" spans="1:30">
      <c r="X75" s="108"/>
    </row>
    <row r="76" spans="1:30">
      <c r="X76" s="108"/>
    </row>
    <row r="78" spans="1:30">
      <c r="X78" s="108"/>
    </row>
  </sheetData>
  <phoneticPr fontId="33" type="noConversion"/>
  <conditionalFormatting sqref="I39:J39 I56:K56 P39 P56 A39:D39 A56:D56">
    <cfRule type="cellIs" dxfId="50" priority="36" operator="notEqual">
      <formula>0</formula>
    </cfRule>
  </conditionalFormatting>
  <conditionalFormatting sqref="E39:G39 E56:F56 I39:J39">
    <cfRule type="cellIs" dxfId="49" priority="32" operator="notEqual">
      <formula>0</formula>
    </cfRule>
  </conditionalFormatting>
  <conditionalFormatting sqref="G56 I56:K56">
    <cfRule type="cellIs" dxfId="48" priority="30" operator="notEqual">
      <formula>0</formula>
    </cfRule>
  </conditionalFormatting>
  <conditionalFormatting sqref="X56:Z56">
    <cfRule type="cellIs" dxfId="47" priority="21" operator="notEqual">
      <formula>0</formula>
    </cfRule>
  </conditionalFormatting>
  <conditionalFormatting sqref="Z39">
    <cfRule type="cellIs" dxfId="46" priority="18" operator="notEqual">
      <formula>0</formula>
    </cfRule>
  </conditionalFormatting>
  <conditionalFormatting sqref="L39 L56">
    <cfRule type="cellIs" dxfId="45" priority="26" operator="notEqual">
      <formula>0</formula>
    </cfRule>
  </conditionalFormatting>
  <conditionalFormatting sqref="Z39">
    <cfRule type="cellIs" dxfId="44" priority="17" operator="notEqual">
      <formula>0</formula>
    </cfRule>
  </conditionalFormatting>
  <conditionalFormatting sqref="K39">
    <cfRule type="cellIs" dxfId="43" priority="25" operator="notEqual">
      <formula>0</formula>
    </cfRule>
  </conditionalFormatting>
  <conditionalFormatting sqref="K39">
    <cfRule type="cellIs" dxfId="42" priority="24" operator="notEqual">
      <formula>0</formula>
    </cfRule>
  </conditionalFormatting>
  <conditionalFormatting sqref="X39:Y39 X56:Z56">
    <cfRule type="cellIs" dxfId="41" priority="23" operator="notEqual">
      <formula>0</formula>
    </cfRule>
  </conditionalFormatting>
  <conditionalFormatting sqref="X39:Y39 AB39">
    <cfRule type="cellIs" dxfId="40" priority="22" operator="notEqual">
      <formula>0</formula>
    </cfRule>
  </conditionalFormatting>
  <conditionalFormatting sqref="AB56">
    <cfRule type="cellIs" dxfId="39" priority="20" operator="notEqual">
      <formula>0</formula>
    </cfRule>
  </conditionalFormatting>
  <conditionalFormatting sqref="AA39 AA56">
    <cfRule type="cellIs" dxfId="38" priority="19" operator="notEqual">
      <formula>0</formula>
    </cfRule>
  </conditionalFormatting>
  <conditionalFormatting sqref="O39">
    <cfRule type="cellIs" dxfId="37" priority="9" operator="notEqual">
      <formula>0</formula>
    </cfRule>
  </conditionalFormatting>
  <conditionalFormatting sqref="M39:N39 M56:O56">
    <cfRule type="cellIs" dxfId="36" priority="15" operator="notEqual">
      <formula>0</formula>
    </cfRule>
  </conditionalFormatting>
  <conditionalFormatting sqref="M39:N39">
    <cfRule type="cellIs" dxfId="35" priority="14" operator="notEqual">
      <formula>0</formula>
    </cfRule>
  </conditionalFormatting>
  <conditionalFormatting sqref="M56:O56">
    <cfRule type="cellIs" dxfId="34" priority="13" operator="notEqual">
      <formula>0</formula>
    </cfRule>
  </conditionalFormatting>
  <conditionalFormatting sqref="V39:W39">
    <cfRule type="cellIs" dxfId="33" priority="8" operator="notEqual">
      <formula>0</formula>
    </cfRule>
  </conditionalFormatting>
  <conditionalFormatting sqref="U56:W56">
    <cfRule type="cellIs" dxfId="32" priority="7" operator="notEqual">
      <formula>0</formula>
    </cfRule>
  </conditionalFormatting>
  <conditionalFormatting sqref="Q39:R39 Q56:S56">
    <cfRule type="cellIs" dxfId="31" priority="6" operator="notEqual">
      <formula>0</formula>
    </cfRule>
  </conditionalFormatting>
  <conditionalFormatting sqref="Q39:R39">
    <cfRule type="cellIs" dxfId="30" priority="5" operator="notEqual">
      <formula>0</formula>
    </cfRule>
  </conditionalFormatting>
  <conditionalFormatting sqref="Q56:S56">
    <cfRule type="cellIs" dxfId="29" priority="4" operator="notEqual">
      <formula>0</formula>
    </cfRule>
  </conditionalFormatting>
  <conditionalFormatting sqref="T39 T56">
    <cfRule type="cellIs" dxfId="28" priority="3" operator="notEqual">
      <formula>0</formula>
    </cfRule>
  </conditionalFormatting>
  <conditionalFormatting sqref="S39">
    <cfRule type="cellIs" dxfId="27" priority="2" operator="notEqual">
      <formula>0</formula>
    </cfRule>
  </conditionalFormatting>
  <conditionalFormatting sqref="U39">
    <cfRule type="cellIs" dxfId="26" priority="1" operator="notEqual">
      <formula>0</formula>
    </cfRule>
  </conditionalFormatting>
  <pageMargins left="0.31496062992125984" right="0.11811023622047245" top="0.15748031496062992" bottom="0.15748031496062992" header="0.31496062992125984" footer="0.31496062992125984"/>
  <pageSetup scale="48"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78"/>
  <sheetViews>
    <sheetView showGridLines="0" zoomScale="75" zoomScaleNormal="75" workbookViewId="0">
      <selection activeCell="R34" sqref="R34"/>
    </sheetView>
  </sheetViews>
  <sheetFormatPr defaultColWidth="11.5703125" defaultRowHeight="15"/>
  <cols>
    <col min="1" max="1" width="40.7109375" customWidth="1"/>
    <col min="2" max="2" width="1.7109375" customWidth="1"/>
    <col min="3" max="3" width="15.7109375" customWidth="1"/>
    <col min="4" max="4" width="1.7109375" customWidth="1"/>
    <col min="5" max="5" width="15.7109375" customWidth="1"/>
    <col min="6" max="6" width="5.7109375" customWidth="1"/>
    <col min="7" max="7" width="15.7109375" customWidth="1"/>
    <col min="8" max="8" width="1.7109375" customWidth="1"/>
    <col min="9" max="9" width="15.7109375" customWidth="1"/>
    <col min="10" max="10" width="5.7109375" customWidth="1"/>
    <col min="11" max="11" width="15.7109375" customWidth="1"/>
    <col min="12" max="12" width="1.7109375" customWidth="1"/>
    <col min="13" max="13" width="15.7109375" customWidth="1"/>
    <col min="14" max="14" width="5.7109375" customWidth="1"/>
    <col min="15" max="15" width="15.7109375" customWidth="1"/>
    <col min="16" max="16" width="1.7109375" customWidth="1"/>
    <col min="17" max="17" width="15.7109375" customWidth="1"/>
    <col min="18" max="18" width="1.7109375" customWidth="1"/>
    <col min="19" max="19" width="12.7109375" customWidth="1"/>
    <col min="20" max="20" width="5.7109375" style="111" customWidth="1"/>
    <col min="21" max="21" width="1.7109375" style="111" customWidth="1"/>
    <col min="22" max="22" width="15.7109375" customWidth="1"/>
    <col min="23" max="23" width="1.7109375" customWidth="1"/>
    <col min="24" max="24" width="15.7109375" customWidth="1"/>
    <col min="25" max="25" width="1.7109375" customWidth="1"/>
    <col min="26" max="26" width="12.7109375" customWidth="1"/>
    <col min="27" max="27" width="1.7109375" customWidth="1"/>
    <col min="28" max="28" width="12" bestFit="1" customWidth="1"/>
    <col min="29" max="29" width="13.5703125" bestFit="1" customWidth="1"/>
  </cols>
  <sheetData>
    <row r="1" spans="1:29">
      <c r="A1" s="110" t="s">
        <v>130</v>
      </c>
      <c r="B1" s="111"/>
      <c r="C1" s="111"/>
      <c r="D1" s="111"/>
      <c r="E1" s="95"/>
      <c r="F1" s="111"/>
      <c r="G1" s="111"/>
      <c r="H1" s="111"/>
      <c r="I1" s="95"/>
      <c r="J1" s="111"/>
      <c r="K1" s="111"/>
      <c r="L1" s="111"/>
      <c r="M1" s="95"/>
      <c r="O1" s="111"/>
      <c r="P1" s="111"/>
      <c r="Q1" s="111"/>
      <c r="R1" s="111"/>
      <c r="S1" s="111"/>
      <c r="V1" s="111"/>
      <c r="W1" s="111"/>
      <c r="X1" s="95"/>
      <c r="Y1" s="111"/>
      <c r="Z1" s="111"/>
      <c r="AA1" s="111"/>
    </row>
    <row r="2" spans="1:29">
      <c r="A2" s="211"/>
      <c r="B2" s="111"/>
      <c r="C2" s="111"/>
      <c r="D2" s="111"/>
      <c r="E2" s="95"/>
      <c r="F2" s="111"/>
      <c r="G2" s="111"/>
      <c r="H2" s="111"/>
      <c r="I2" s="95"/>
      <c r="J2" s="111"/>
      <c r="K2" s="111"/>
      <c r="L2" s="111"/>
      <c r="M2" s="95"/>
      <c r="O2" s="111"/>
      <c r="P2" s="111"/>
      <c r="Q2" s="111"/>
      <c r="R2" s="111"/>
      <c r="S2" s="111"/>
      <c r="V2" s="111"/>
      <c r="W2" s="111"/>
      <c r="X2" s="95"/>
      <c r="Y2" s="111"/>
      <c r="Z2" s="111"/>
      <c r="AA2" s="111"/>
    </row>
    <row r="3" spans="1:29" ht="15.75" thickBot="1">
      <c r="A3" s="111"/>
      <c r="B3" s="95"/>
      <c r="C3" s="63" t="s">
        <v>14</v>
      </c>
      <c r="D3" s="26"/>
      <c r="E3" s="64" t="s">
        <v>15</v>
      </c>
      <c r="F3" s="26"/>
      <c r="G3" s="63" t="s">
        <v>16</v>
      </c>
      <c r="H3" s="26"/>
      <c r="I3" s="64" t="s">
        <v>17</v>
      </c>
      <c r="J3" s="26"/>
      <c r="K3" s="63" t="s">
        <v>18</v>
      </c>
      <c r="L3" s="26"/>
      <c r="M3" s="64" t="s">
        <v>19</v>
      </c>
      <c r="N3" s="26"/>
      <c r="O3" s="63" t="s">
        <v>20</v>
      </c>
      <c r="P3" s="26"/>
      <c r="Q3" s="64" t="s">
        <v>21</v>
      </c>
      <c r="R3" s="26"/>
      <c r="S3" s="63" t="s">
        <v>22</v>
      </c>
      <c r="T3" s="26"/>
      <c r="U3" s="87"/>
      <c r="V3" s="88" t="s">
        <v>23</v>
      </c>
      <c r="W3" s="91"/>
      <c r="X3" s="89" t="s">
        <v>24</v>
      </c>
      <c r="Y3" s="91"/>
      <c r="Z3" s="88" t="s">
        <v>22</v>
      </c>
      <c r="AA3" s="225"/>
    </row>
    <row r="4" spans="1:29">
      <c r="A4" s="111"/>
      <c r="B4" s="95"/>
      <c r="C4" s="96"/>
      <c r="D4" s="96"/>
      <c r="E4" s="112"/>
      <c r="F4" s="96"/>
      <c r="G4" s="96"/>
      <c r="H4" s="96"/>
      <c r="I4" s="112"/>
      <c r="J4" s="96"/>
      <c r="K4" s="96"/>
      <c r="L4" s="96"/>
      <c r="M4" s="112"/>
      <c r="O4" s="96"/>
      <c r="P4" s="96"/>
      <c r="Q4" s="112"/>
      <c r="R4" s="96"/>
      <c r="S4" s="96"/>
      <c r="U4" s="216"/>
      <c r="V4" s="96"/>
      <c r="W4" s="96"/>
      <c r="X4" s="112"/>
      <c r="Y4" s="96"/>
      <c r="Z4" s="96"/>
      <c r="AA4" s="217"/>
    </row>
    <row r="5" spans="1:29">
      <c r="A5" s="204" t="s">
        <v>131</v>
      </c>
      <c r="B5" s="95"/>
      <c r="C5" s="29">
        <v>155313</v>
      </c>
      <c r="D5" s="114"/>
      <c r="E5" s="30">
        <v>156063</v>
      </c>
      <c r="F5" s="115"/>
      <c r="G5" s="34">
        <v>155356</v>
      </c>
      <c r="H5" s="115"/>
      <c r="I5" s="129">
        <v>197065</v>
      </c>
      <c r="J5" s="55"/>
      <c r="K5" s="34">
        <v>144267</v>
      </c>
      <c r="L5" s="115"/>
      <c r="M5" s="129">
        <v>141355</v>
      </c>
      <c r="N5" s="99"/>
      <c r="O5" s="34">
        <v>176761</v>
      </c>
      <c r="P5" s="115"/>
      <c r="Q5" s="129">
        <v>125373</v>
      </c>
      <c r="R5" s="55"/>
      <c r="S5" s="130">
        <v>40.988091534859997</v>
      </c>
      <c r="T5" s="115"/>
      <c r="U5" s="147"/>
      <c r="V5" s="34">
        <f>SUM(C5,G5,K5,O5)</f>
        <v>631697</v>
      </c>
      <c r="W5" s="115"/>
      <c r="X5" s="129">
        <f>SUM(E5,I5,M5,Q5)</f>
        <v>619856</v>
      </c>
      <c r="Y5" s="55"/>
      <c r="Z5" s="130">
        <f t="shared" ref="Z5:Z10" si="0">(V5-X5)/X5*100</f>
        <v>1.9102823881675743</v>
      </c>
      <c r="AA5" s="28"/>
    </row>
    <row r="6" spans="1:29">
      <c r="A6" s="205" t="s">
        <v>132</v>
      </c>
      <c r="B6" s="95"/>
      <c r="C6" s="131">
        <v>54213</v>
      </c>
      <c r="D6" s="117"/>
      <c r="E6" s="131">
        <v>47706</v>
      </c>
      <c r="F6" s="118"/>
      <c r="G6" s="132">
        <v>51845</v>
      </c>
      <c r="H6" s="118"/>
      <c r="I6" s="132">
        <v>56716</v>
      </c>
      <c r="J6" s="106"/>
      <c r="K6" s="132">
        <v>49903</v>
      </c>
      <c r="L6" s="118"/>
      <c r="M6" s="132">
        <v>39116</v>
      </c>
      <c r="N6" s="104"/>
      <c r="O6" s="132">
        <v>60565</v>
      </c>
      <c r="P6" s="118"/>
      <c r="Q6" s="132">
        <v>38051</v>
      </c>
      <c r="R6" s="106"/>
      <c r="S6" s="133">
        <v>59.167958792147402</v>
      </c>
      <c r="T6" s="118"/>
      <c r="U6" s="148"/>
      <c r="V6" s="132">
        <f>SUM(C6,G6,K6,O6)</f>
        <v>216526</v>
      </c>
      <c r="W6" s="118"/>
      <c r="X6" s="132">
        <f>SUM(E6,I6,M6,Q6)</f>
        <v>181589</v>
      </c>
      <c r="Y6" s="106"/>
      <c r="Z6" s="133">
        <f t="shared" si="0"/>
        <v>19.23960151771308</v>
      </c>
      <c r="AA6" s="28"/>
    </row>
    <row r="7" spans="1:29">
      <c r="A7" s="204" t="s">
        <v>133</v>
      </c>
      <c r="B7" s="95"/>
      <c r="C7" s="29">
        <v>162735</v>
      </c>
      <c r="D7" s="114"/>
      <c r="E7" s="30">
        <v>207730</v>
      </c>
      <c r="F7" s="115"/>
      <c r="G7" s="34">
        <v>159020</v>
      </c>
      <c r="H7" s="115"/>
      <c r="I7" s="129">
        <v>211621</v>
      </c>
      <c r="J7" s="55"/>
      <c r="K7" s="34">
        <v>178018</v>
      </c>
      <c r="L7" s="115"/>
      <c r="M7" s="129">
        <v>145080</v>
      </c>
      <c r="N7" s="99"/>
      <c r="O7" s="34">
        <v>147448</v>
      </c>
      <c r="P7" s="115"/>
      <c r="Q7" s="129">
        <v>137793</v>
      </c>
      <c r="R7" s="55"/>
      <c r="S7" s="130">
        <v>7</v>
      </c>
      <c r="T7" s="115"/>
      <c r="U7" s="147"/>
      <c r="V7" s="34">
        <v>647221</v>
      </c>
      <c r="W7" s="115"/>
      <c r="X7" s="129">
        <f>SUM(E7,I7,M7,Q7)</f>
        <v>702224</v>
      </c>
      <c r="Y7" s="55"/>
      <c r="Z7" s="130">
        <f t="shared" si="0"/>
        <v>-7.8326858666180597</v>
      </c>
      <c r="AA7" s="28"/>
    </row>
    <row r="8" spans="1:29">
      <c r="A8" s="204" t="s">
        <v>134</v>
      </c>
      <c r="B8" s="95"/>
      <c r="C8" s="29">
        <v>37019</v>
      </c>
      <c r="D8" s="114"/>
      <c r="E8" s="30">
        <v>55609</v>
      </c>
      <c r="F8" s="115"/>
      <c r="G8" s="34">
        <v>50014</v>
      </c>
      <c r="H8" s="115"/>
      <c r="I8" s="129">
        <v>67728</v>
      </c>
      <c r="J8" s="55"/>
      <c r="K8" s="34">
        <v>50996</v>
      </c>
      <c r="L8" s="115"/>
      <c r="M8" s="129">
        <v>41616</v>
      </c>
      <c r="N8" s="99"/>
      <c r="O8" s="34">
        <v>55534</v>
      </c>
      <c r="P8" s="115"/>
      <c r="Q8" s="129">
        <v>33557</v>
      </c>
      <c r="R8" s="55"/>
      <c r="S8" s="130">
        <v>65.491551688172393</v>
      </c>
      <c r="T8" s="115"/>
      <c r="U8" s="147"/>
      <c r="V8" s="34">
        <f>SUM(C8,G8,K8,O8)</f>
        <v>193563</v>
      </c>
      <c r="W8" s="115"/>
      <c r="X8" s="129">
        <f>SUM(E8,I8,M8,Q8)</f>
        <v>198510</v>
      </c>
      <c r="Y8" s="55"/>
      <c r="Z8" s="130">
        <f t="shared" si="0"/>
        <v>-2.4920658908871092</v>
      </c>
      <c r="AA8" s="28"/>
    </row>
    <row r="9" spans="1:29" ht="14.45" customHeight="1">
      <c r="A9" s="215" t="s">
        <v>135</v>
      </c>
      <c r="B9" s="111"/>
      <c r="C9" s="106">
        <v>35741</v>
      </c>
      <c r="D9" s="118"/>
      <c r="E9" s="106">
        <v>45863</v>
      </c>
      <c r="F9" s="118"/>
      <c r="G9" s="54">
        <v>42357</v>
      </c>
      <c r="H9" s="159"/>
      <c r="I9" s="54">
        <v>44888</v>
      </c>
      <c r="J9" s="159"/>
      <c r="K9" s="54">
        <v>41407</v>
      </c>
      <c r="L9" s="159"/>
      <c r="M9" s="106">
        <v>39969</v>
      </c>
      <c r="O9" s="54">
        <v>46620</v>
      </c>
      <c r="P9" s="159"/>
      <c r="Q9" s="106">
        <v>37668</v>
      </c>
      <c r="R9" s="159"/>
      <c r="S9" s="130">
        <v>23.765530423701819</v>
      </c>
      <c r="U9" s="216"/>
      <c r="V9" s="106">
        <v>166157</v>
      </c>
      <c r="W9" s="118"/>
      <c r="X9" s="106">
        <v>168388</v>
      </c>
      <c r="Y9" s="159"/>
      <c r="Z9" s="214">
        <f t="shared" si="0"/>
        <v>-1.3249162648169703</v>
      </c>
      <c r="AA9" s="218"/>
      <c r="AC9" s="108"/>
    </row>
    <row r="10" spans="1:29">
      <c r="A10" s="208" t="s">
        <v>136</v>
      </c>
      <c r="B10" s="95"/>
      <c r="C10" s="141">
        <v>390826</v>
      </c>
      <c r="D10" s="114"/>
      <c r="E10" s="142">
        <v>465265</v>
      </c>
      <c r="F10" s="115"/>
      <c r="G10" s="143">
        <v>406761</v>
      </c>
      <c r="H10" s="115"/>
      <c r="I10" s="144">
        <v>521302</v>
      </c>
      <c r="J10" s="55"/>
      <c r="K10" s="143">
        <v>414688</v>
      </c>
      <c r="L10" s="115"/>
      <c r="M10" s="144">
        <v>368020</v>
      </c>
      <c r="N10" s="99"/>
      <c r="O10" s="143">
        <v>426363</v>
      </c>
      <c r="P10" s="115"/>
      <c r="Q10" s="144">
        <v>334391</v>
      </c>
      <c r="R10" s="55"/>
      <c r="S10" s="145">
        <v>27.5043287648292</v>
      </c>
      <c r="T10" s="115"/>
      <c r="U10" s="147"/>
      <c r="V10" s="143">
        <f>SUM(C10,G10,K10,O10)</f>
        <v>1638638</v>
      </c>
      <c r="W10" s="115"/>
      <c r="X10" s="144">
        <f>SUM(E10,I10,M10,Q10)</f>
        <v>1688978</v>
      </c>
      <c r="Y10" s="55"/>
      <c r="Z10" s="145">
        <f t="shared" si="0"/>
        <v>-2.9805006341112792</v>
      </c>
      <c r="AA10" s="28"/>
    </row>
    <row r="11" spans="1:29" ht="14.45" customHeight="1">
      <c r="A11" s="212"/>
      <c r="B11" s="111"/>
      <c r="C11" s="55"/>
      <c r="D11" s="115"/>
      <c r="E11" s="106"/>
      <c r="F11" s="118"/>
      <c r="G11" s="53"/>
      <c r="H11" s="169"/>
      <c r="I11" s="54"/>
      <c r="J11" s="169"/>
      <c r="K11" s="53"/>
      <c r="L11" s="169"/>
      <c r="M11" s="54"/>
      <c r="O11" s="53"/>
      <c r="P11" s="169"/>
      <c r="Q11" s="54"/>
      <c r="R11" s="169"/>
      <c r="S11" s="210"/>
      <c r="U11" s="219"/>
      <c r="V11" s="34"/>
      <c r="W11" s="220"/>
      <c r="X11" s="129"/>
      <c r="Y11" s="221"/>
      <c r="Z11" s="222"/>
      <c r="AA11" s="223"/>
    </row>
    <row r="12" spans="1:29" ht="14.45" customHeight="1">
      <c r="A12" s="106"/>
      <c r="B12" s="106"/>
      <c r="C12" s="106"/>
      <c r="D12" s="106"/>
      <c r="E12" s="106"/>
      <c r="F12" s="118"/>
      <c r="G12" s="53"/>
      <c r="H12" s="169"/>
      <c r="I12" s="54"/>
      <c r="J12" s="169"/>
      <c r="K12" s="53"/>
      <c r="L12" s="169"/>
      <c r="M12" s="54"/>
      <c r="O12" s="53"/>
      <c r="P12" s="169"/>
      <c r="Q12" s="54"/>
      <c r="R12" s="169"/>
      <c r="S12" s="210"/>
      <c r="V12" s="55"/>
      <c r="W12" s="115"/>
      <c r="X12" s="106"/>
      <c r="Y12" s="169"/>
      <c r="Z12" s="210"/>
      <c r="AA12" s="210"/>
      <c r="AC12" s="108"/>
    </row>
    <row r="13" spans="1:29" ht="14.45" customHeight="1">
      <c r="A13" s="211"/>
      <c r="B13" s="111"/>
      <c r="C13" s="111"/>
      <c r="D13" s="111"/>
      <c r="E13" s="95"/>
      <c r="F13" s="111"/>
      <c r="G13" s="111"/>
      <c r="H13" s="111"/>
      <c r="I13" s="95"/>
      <c r="J13" s="111"/>
      <c r="K13" s="111"/>
      <c r="L13" s="111"/>
      <c r="M13" s="95"/>
      <c r="O13" s="111"/>
      <c r="P13" s="111"/>
      <c r="Q13" s="95"/>
      <c r="R13" s="111"/>
      <c r="S13" s="111"/>
      <c r="V13" s="111"/>
      <c r="W13" s="111"/>
      <c r="X13" s="95"/>
      <c r="Y13" s="111"/>
      <c r="Z13" s="111"/>
      <c r="AA13" s="111"/>
      <c r="AC13" s="108"/>
    </row>
    <row r="14" spans="1:29" ht="14.45" customHeight="1">
      <c r="A14" s="110" t="s">
        <v>137</v>
      </c>
      <c r="B14" s="95"/>
      <c r="C14" s="95"/>
      <c r="D14" s="95"/>
      <c r="E14" s="95"/>
      <c r="F14" s="95"/>
      <c r="G14" s="95"/>
      <c r="H14" s="95"/>
      <c r="I14" s="95"/>
      <c r="J14" s="95"/>
      <c r="K14" s="95"/>
      <c r="L14" s="95"/>
      <c r="M14" s="95"/>
      <c r="O14" s="95"/>
      <c r="P14" s="95"/>
      <c r="Q14" s="95"/>
      <c r="R14" s="95"/>
      <c r="S14" s="95"/>
      <c r="V14" s="95"/>
      <c r="W14" s="95"/>
      <c r="X14" s="95"/>
      <c r="Y14" s="95"/>
      <c r="Z14" s="95"/>
      <c r="AA14" s="95"/>
    </row>
    <row r="15" spans="1:29">
      <c r="A15" s="211"/>
      <c r="B15" s="95"/>
      <c r="C15" s="95"/>
      <c r="D15" s="95"/>
      <c r="E15" s="95"/>
      <c r="F15" s="95"/>
      <c r="G15" s="95"/>
      <c r="H15" s="95"/>
      <c r="I15" s="95"/>
      <c r="J15" s="95"/>
      <c r="K15" s="95"/>
      <c r="L15" s="95"/>
      <c r="M15" s="95"/>
      <c r="O15" s="95"/>
      <c r="P15" s="95"/>
      <c r="Q15" s="95"/>
      <c r="R15" s="95"/>
      <c r="S15" s="95"/>
      <c r="V15" s="95"/>
      <c r="W15" s="95"/>
      <c r="X15" s="95"/>
      <c r="Y15" s="95"/>
      <c r="Z15" s="95"/>
      <c r="AA15" s="95"/>
    </row>
    <row r="16" spans="1:29" ht="14.45" customHeight="1" thickBot="1">
      <c r="A16" s="111"/>
      <c r="B16" s="95"/>
      <c r="C16" s="63" t="s">
        <v>14</v>
      </c>
      <c r="D16" s="26"/>
      <c r="E16" s="64" t="s">
        <v>15</v>
      </c>
      <c r="F16" s="26"/>
      <c r="G16" s="63" t="s">
        <v>16</v>
      </c>
      <c r="H16" s="26"/>
      <c r="I16" s="64" t="s">
        <v>17</v>
      </c>
      <c r="J16" s="26"/>
      <c r="K16" s="63" t="s">
        <v>18</v>
      </c>
      <c r="L16" s="26"/>
      <c r="M16" s="64" t="s">
        <v>19</v>
      </c>
      <c r="N16" s="26"/>
      <c r="O16" s="63" t="s">
        <v>20</v>
      </c>
      <c r="P16" s="26"/>
      <c r="Q16" s="64" t="s">
        <v>21</v>
      </c>
      <c r="R16" s="26"/>
      <c r="S16" s="63" t="s">
        <v>22</v>
      </c>
      <c r="U16" s="229"/>
      <c r="V16" s="230" t="s">
        <v>23</v>
      </c>
      <c r="W16" s="230"/>
      <c r="X16" s="231" t="s">
        <v>24</v>
      </c>
      <c r="Y16" s="230"/>
      <c r="Z16" s="230" t="s">
        <v>22</v>
      </c>
      <c r="AA16" s="232"/>
    </row>
    <row r="17" spans="1:30" ht="14.45" customHeight="1">
      <c r="A17" s="111"/>
      <c r="B17" s="95"/>
      <c r="C17" s="96"/>
      <c r="D17" s="96"/>
      <c r="E17" s="112"/>
      <c r="F17" s="96"/>
      <c r="G17" s="96"/>
      <c r="H17" s="96"/>
      <c r="I17" s="112"/>
      <c r="J17" s="96"/>
      <c r="K17" s="96"/>
      <c r="L17" s="96"/>
      <c r="M17" s="112"/>
      <c r="O17" s="96"/>
      <c r="P17" s="96"/>
      <c r="Q17" s="112"/>
      <c r="R17" s="96"/>
      <c r="S17" s="96"/>
      <c r="U17" s="216"/>
      <c r="V17" s="96"/>
      <c r="W17" s="96"/>
      <c r="X17" s="112"/>
      <c r="Y17" s="96"/>
      <c r="Z17" s="96"/>
      <c r="AA17" s="217"/>
    </row>
    <row r="18" spans="1:30">
      <c r="A18" s="204" t="s">
        <v>131</v>
      </c>
      <c r="B18" s="95"/>
      <c r="C18" s="29">
        <v>153408</v>
      </c>
      <c r="D18" s="114"/>
      <c r="E18" s="30">
        <v>155325</v>
      </c>
      <c r="F18" s="115"/>
      <c r="G18" s="34">
        <v>153198</v>
      </c>
      <c r="H18" s="115"/>
      <c r="I18" s="129">
        <v>196263</v>
      </c>
      <c r="J18" s="55"/>
      <c r="K18" s="34">
        <v>142734</v>
      </c>
      <c r="L18" s="115"/>
      <c r="M18" s="129">
        <v>140622</v>
      </c>
      <c r="N18" s="99"/>
      <c r="O18" s="34">
        <v>175158</v>
      </c>
      <c r="P18" s="115"/>
      <c r="Q18" s="129">
        <v>124838</v>
      </c>
      <c r="R18" s="55"/>
      <c r="S18" s="130">
        <v>40.308239478364001</v>
      </c>
      <c r="T18" s="115"/>
      <c r="U18" s="147"/>
      <c r="V18" s="34">
        <f t="shared" ref="V18:V29" si="1">SUM(C18,G18,K18,O18)</f>
        <v>624498</v>
      </c>
      <c r="W18" s="115"/>
      <c r="X18" s="129">
        <f t="shared" ref="X18:X29" si="2">SUM(E18,I18,M18,Q18)</f>
        <v>617048</v>
      </c>
      <c r="Y18" s="55"/>
      <c r="Z18" s="130">
        <f>(V18-X18)/X18*100</f>
        <v>1.2073615018604711</v>
      </c>
      <c r="AA18" s="28"/>
    </row>
    <row r="19" spans="1:30">
      <c r="A19" s="201" t="s">
        <v>138</v>
      </c>
      <c r="B19" s="95"/>
      <c r="C19" s="134">
        <v>141524</v>
      </c>
      <c r="D19" s="117"/>
      <c r="E19" s="134">
        <v>142164</v>
      </c>
      <c r="F19" s="118"/>
      <c r="G19" s="135">
        <v>142762</v>
      </c>
      <c r="H19" s="118"/>
      <c r="I19" s="135">
        <v>180288</v>
      </c>
      <c r="J19" s="106"/>
      <c r="K19" s="135">
        <v>133252</v>
      </c>
      <c r="L19" s="118"/>
      <c r="M19" s="135">
        <v>126613</v>
      </c>
      <c r="N19" s="104"/>
      <c r="O19" s="135">
        <v>164248</v>
      </c>
      <c r="P19" s="118"/>
      <c r="Q19" s="135">
        <v>114745</v>
      </c>
      <c r="R19" s="106"/>
      <c r="S19" s="136">
        <v>43.141749095821197</v>
      </c>
      <c r="T19" s="118"/>
      <c r="U19" s="148"/>
      <c r="V19" s="135">
        <f t="shared" si="1"/>
        <v>581786</v>
      </c>
      <c r="W19" s="118"/>
      <c r="X19" s="135">
        <f t="shared" si="2"/>
        <v>563810</v>
      </c>
      <c r="Y19" s="106"/>
      <c r="Z19" s="136">
        <f t="shared" ref="Z19:Z75" si="3">(V19-X19)/X19*100</f>
        <v>3.1883081179830084</v>
      </c>
      <c r="AA19" s="28"/>
    </row>
    <row r="20" spans="1:30">
      <c r="A20" s="224" t="s">
        <v>139</v>
      </c>
      <c r="B20" s="95"/>
      <c r="C20" s="134">
        <v>53754</v>
      </c>
      <c r="D20" s="117"/>
      <c r="E20" s="134">
        <v>47523</v>
      </c>
      <c r="F20" s="118"/>
      <c r="G20" s="135">
        <v>51282</v>
      </c>
      <c r="H20" s="118"/>
      <c r="I20" s="135">
        <v>56508</v>
      </c>
      <c r="J20" s="106"/>
      <c r="K20" s="135">
        <v>49507</v>
      </c>
      <c r="L20" s="118"/>
      <c r="M20" s="135">
        <v>38945</v>
      </c>
      <c r="N20" s="104"/>
      <c r="O20" s="135">
        <v>60135</v>
      </c>
      <c r="P20" s="118"/>
      <c r="Q20" s="135">
        <v>37907</v>
      </c>
      <c r="R20" s="106"/>
      <c r="S20" s="136">
        <v>58.6382462342048</v>
      </c>
      <c r="T20" s="118"/>
      <c r="U20" s="148"/>
      <c r="V20" s="135">
        <f t="shared" si="1"/>
        <v>214678</v>
      </c>
      <c r="W20" s="118"/>
      <c r="X20" s="135">
        <f t="shared" si="2"/>
        <v>180883</v>
      </c>
      <c r="Y20" s="106"/>
      <c r="Z20" s="136">
        <f t="shared" si="3"/>
        <v>18.683347799406246</v>
      </c>
      <c r="AA20" s="28"/>
    </row>
    <row r="21" spans="1:30">
      <c r="A21" s="224" t="s">
        <v>140</v>
      </c>
      <c r="B21" s="95"/>
      <c r="C21" s="134">
        <v>27201</v>
      </c>
      <c r="D21" s="117"/>
      <c r="E21" s="134">
        <v>29422</v>
      </c>
      <c r="F21" s="118"/>
      <c r="G21" s="135">
        <v>26613</v>
      </c>
      <c r="H21" s="118"/>
      <c r="I21" s="135">
        <v>38444</v>
      </c>
      <c r="J21" s="106"/>
      <c r="K21" s="135">
        <v>26255</v>
      </c>
      <c r="L21" s="118"/>
      <c r="M21" s="135">
        <v>28275</v>
      </c>
      <c r="N21" s="104"/>
      <c r="O21" s="135">
        <v>30124</v>
      </c>
      <c r="P21" s="118"/>
      <c r="Q21" s="135">
        <v>21852</v>
      </c>
      <c r="R21" s="106"/>
      <c r="S21" s="136">
        <v>37.854658612484002</v>
      </c>
      <c r="T21" s="118"/>
      <c r="U21" s="148"/>
      <c r="V21" s="135">
        <f t="shared" si="1"/>
        <v>110193</v>
      </c>
      <c r="W21" s="118"/>
      <c r="X21" s="135">
        <f t="shared" si="2"/>
        <v>117993</v>
      </c>
      <c r="Y21" s="106"/>
      <c r="Z21" s="136">
        <f t="shared" si="3"/>
        <v>-6.6105616434873253</v>
      </c>
      <c r="AA21" s="28"/>
    </row>
    <row r="22" spans="1:30">
      <c r="A22" s="224" t="s">
        <v>141</v>
      </c>
      <c r="B22" s="95"/>
      <c r="C22" s="134">
        <v>13290</v>
      </c>
      <c r="D22" s="117"/>
      <c r="E22" s="134">
        <v>16396</v>
      </c>
      <c r="F22" s="118"/>
      <c r="G22" s="135">
        <v>13268</v>
      </c>
      <c r="H22" s="118"/>
      <c r="I22" s="135">
        <v>18883</v>
      </c>
      <c r="J22" s="106"/>
      <c r="K22" s="135">
        <v>12882</v>
      </c>
      <c r="L22" s="118"/>
      <c r="M22" s="135">
        <v>10985</v>
      </c>
      <c r="N22" s="104"/>
      <c r="O22" s="135">
        <v>16449</v>
      </c>
      <c r="P22" s="118"/>
      <c r="Q22" s="135">
        <v>8741</v>
      </c>
      <c r="R22" s="106"/>
      <c r="S22" s="136">
        <v>88.182130191053702</v>
      </c>
      <c r="T22" s="118"/>
      <c r="U22" s="148"/>
      <c r="V22" s="135">
        <f t="shared" si="1"/>
        <v>55889</v>
      </c>
      <c r="W22" s="118"/>
      <c r="X22" s="135">
        <f t="shared" si="2"/>
        <v>55005</v>
      </c>
      <c r="Y22" s="106"/>
      <c r="Z22" s="136">
        <f t="shared" si="3"/>
        <v>1.6071266248522862</v>
      </c>
      <c r="AA22" s="28"/>
    </row>
    <row r="23" spans="1:30">
      <c r="A23" s="224" t="s">
        <v>142</v>
      </c>
      <c r="B23" s="95"/>
      <c r="C23" s="134">
        <v>9688</v>
      </c>
      <c r="D23" s="117"/>
      <c r="E23" s="134">
        <v>11592</v>
      </c>
      <c r="F23" s="118"/>
      <c r="G23" s="135">
        <v>11482</v>
      </c>
      <c r="H23" s="118"/>
      <c r="I23" s="135">
        <v>16369</v>
      </c>
      <c r="J23" s="106"/>
      <c r="K23" s="135">
        <v>9872</v>
      </c>
      <c r="L23" s="118"/>
      <c r="M23" s="135">
        <v>11032</v>
      </c>
      <c r="N23" s="104"/>
      <c r="O23" s="135">
        <v>13056</v>
      </c>
      <c r="P23" s="118"/>
      <c r="Q23" s="135">
        <v>11390</v>
      </c>
      <c r="R23" s="106"/>
      <c r="S23" s="136">
        <v>14.6268656716418</v>
      </c>
      <c r="T23" s="118"/>
      <c r="U23" s="148"/>
      <c r="V23" s="135">
        <f t="shared" si="1"/>
        <v>44098</v>
      </c>
      <c r="W23" s="118"/>
      <c r="X23" s="135">
        <f t="shared" si="2"/>
        <v>50383</v>
      </c>
      <c r="Y23" s="106"/>
      <c r="Z23" s="136">
        <f t="shared" si="3"/>
        <v>-12.47444574558879</v>
      </c>
      <c r="AA23" s="28"/>
    </row>
    <row r="24" spans="1:30">
      <c r="A24" s="224" t="s">
        <v>143</v>
      </c>
      <c r="B24" s="95"/>
      <c r="C24" s="134">
        <v>6554</v>
      </c>
      <c r="D24" s="117"/>
      <c r="E24" s="134">
        <v>8403</v>
      </c>
      <c r="F24" s="118"/>
      <c r="G24" s="135">
        <v>10394</v>
      </c>
      <c r="H24" s="118"/>
      <c r="I24" s="135">
        <v>11882</v>
      </c>
      <c r="J24" s="106"/>
      <c r="K24" s="135">
        <v>8630</v>
      </c>
      <c r="L24" s="118"/>
      <c r="M24" s="135">
        <v>6633</v>
      </c>
      <c r="N24" s="104"/>
      <c r="O24" s="135">
        <v>9667</v>
      </c>
      <c r="P24" s="118"/>
      <c r="Q24" s="135">
        <v>7849</v>
      </c>
      <c r="R24" s="106"/>
      <c r="S24" s="136">
        <v>23.162186265766302</v>
      </c>
      <c r="T24" s="118"/>
      <c r="U24" s="148"/>
      <c r="V24" s="135">
        <f t="shared" si="1"/>
        <v>35245</v>
      </c>
      <c r="W24" s="118"/>
      <c r="X24" s="135">
        <f t="shared" si="2"/>
        <v>34767</v>
      </c>
      <c r="Y24" s="106"/>
      <c r="Z24" s="136">
        <f t="shared" si="3"/>
        <v>1.3748669715534847</v>
      </c>
      <c r="AA24" s="28"/>
    </row>
    <row r="25" spans="1:30">
      <c r="A25" s="224" t="s">
        <v>144</v>
      </c>
      <c r="B25" s="95"/>
      <c r="C25" s="134">
        <v>6931</v>
      </c>
      <c r="D25" s="117"/>
      <c r="E25" s="134">
        <v>5194</v>
      </c>
      <c r="F25" s="118"/>
      <c r="G25" s="135">
        <v>6681</v>
      </c>
      <c r="H25" s="118"/>
      <c r="I25" s="135">
        <v>9312</v>
      </c>
      <c r="J25" s="106"/>
      <c r="K25" s="135">
        <v>5361</v>
      </c>
      <c r="L25" s="118"/>
      <c r="M25" s="135">
        <v>6951</v>
      </c>
      <c r="N25" s="104"/>
      <c r="O25" s="135">
        <v>7533</v>
      </c>
      <c r="P25" s="118"/>
      <c r="Q25" s="135">
        <v>6238</v>
      </c>
      <c r="R25" s="106"/>
      <c r="S25" s="136">
        <v>20.759858929143999</v>
      </c>
      <c r="T25" s="118"/>
      <c r="U25" s="148"/>
      <c r="V25" s="135">
        <f t="shared" si="1"/>
        <v>26506</v>
      </c>
      <c r="W25" s="118"/>
      <c r="X25" s="135">
        <f t="shared" si="2"/>
        <v>27695</v>
      </c>
      <c r="Y25" s="106"/>
      <c r="Z25" s="136">
        <f t="shared" si="3"/>
        <v>-4.2931937172774868</v>
      </c>
      <c r="AA25" s="28"/>
    </row>
    <row r="26" spans="1:30">
      <c r="A26" s="201" t="s">
        <v>145</v>
      </c>
      <c r="B26" s="95"/>
      <c r="C26" s="134">
        <v>11884</v>
      </c>
      <c r="D26" s="117"/>
      <c r="E26" s="134">
        <v>13161</v>
      </c>
      <c r="F26" s="118"/>
      <c r="G26" s="135">
        <v>10436</v>
      </c>
      <c r="H26" s="118"/>
      <c r="I26" s="135">
        <v>15975</v>
      </c>
      <c r="J26" s="106"/>
      <c r="K26" s="135">
        <v>9482</v>
      </c>
      <c r="L26" s="118"/>
      <c r="M26" s="135">
        <v>14009</v>
      </c>
      <c r="N26" s="104"/>
      <c r="O26" s="135">
        <v>10910</v>
      </c>
      <c r="P26" s="118"/>
      <c r="Q26" s="135">
        <v>10093</v>
      </c>
      <c r="R26" s="106"/>
      <c r="S26" s="136">
        <f t="shared" ref="S26:S28" si="4">(O26-Q26)/Q26*100</f>
        <v>8.0947191122560191</v>
      </c>
      <c r="T26" s="118"/>
      <c r="U26" s="148"/>
      <c r="V26" s="135">
        <f t="shared" si="1"/>
        <v>42712</v>
      </c>
      <c r="W26" s="118"/>
      <c r="X26" s="135">
        <f t="shared" si="2"/>
        <v>53238</v>
      </c>
      <c r="Y26" s="106"/>
      <c r="Z26" s="136">
        <f t="shared" si="3"/>
        <v>-19.771591720199858</v>
      </c>
      <c r="AA26" s="28"/>
    </row>
    <row r="27" spans="1:30">
      <c r="A27" s="224" t="s">
        <v>146</v>
      </c>
      <c r="B27" s="95"/>
      <c r="C27" s="134">
        <v>2357</v>
      </c>
      <c r="D27" s="117"/>
      <c r="E27" s="134">
        <v>4112</v>
      </c>
      <c r="F27" s="118"/>
      <c r="G27" s="135">
        <v>594</v>
      </c>
      <c r="H27" s="118"/>
      <c r="I27" s="135">
        <v>4927</v>
      </c>
      <c r="J27" s="106"/>
      <c r="K27" s="135">
        <v>318</v>
      </c>
      <c r="L27" s="118"/>
      <c r="M27" s="135">
        <v>4869</v>
      </c>
      <c r="N27" s="104"/>
      <c r="O27" s="135">
        <v>251</v>
      </c>
      <c r="P27" s="118"/>
      <c r="Q27" s="135">
        <v>2501</v>
      </c>
      <c r="R27" s="106"/>
      <c r="S27" s="136">
        <f t="shared" si="4"/>
        <v>-89.964014394242298</v>
      </c>
      <c r="T27" s="118"/>
      <c r="U27" s="148"/>
      <c r="V27" s="135">
        <f t="shared" si="1"/>
        <v>3520</v>
      </c>
      <c r="W27" s="118"/>
      <c r="X27" s="135">
        <f t="shared" si="2"/>
        <v>16409</v>
      </c>
      <c r="Y27" s="106"/>
      <c r="Z27" s="136">
        <f t="shared" si="3"/>
        <v>-78.548357608629416</v>
      </c>
      <c r="AA27" s="28"/>
    </row>
    <row r="28" spans="1:30">
      <c r="A28" s="204" t="s">
        <v>133</v>
      </c>
      <c r="B28" s="95"/>
      <c r="C28" s="29">
        <v>161621</v>
      </c>
      <c r="D28" s="114"/>
      <c r="E28" s="30">
        <v>207386</v>
      </c>
      <c r="F28" s="115"/>
      <c r="G28" s="34">
        <v>157937</v>
      </c>
      <c r="H28" s="115"/>
      <c r="I28" s="129">
        <v>211363</v>
      </c>
      <c r="J28" s="55"/>
      <c r="K28" s="34">
        <v>176677</v>
      </c>
      <c r="L28" s="115"/>
      <c r="M28" s="129">
        <v>144879</v>
      </c>
      <c r="N28" s="99"/>
      <c r="O28" s="34">
        <v>146313</v>
      </c>
      <c r="P28" s="115"/>
      <c r="Q28" s="129">
        <v>137661</v>
      </c>
      <c r="R28" s="55"/>
      <c r="S28" s="130">
        <f t="shared" si="4"/>
        <v>6.2850044674962415</v>
      </c>
      <c r="T28" s="115"/>
      <c r="U28" s="147"/>
      <c r="V28" s="34">
        <f t="shared" si="1"/>
        <v>642548</v>
      </c>
      <c r="W28" s="115"/>
      <c r="X28" s="129">
        <f t="shared" si="2"/>
        <v>701289</v>
      </c>
      <c r="Y28" s="55"/>
      <c r="Z28" s="130">
        <f t="shared" si="3"/>
        <v>-8.3761473515198439</v>
      </c>
      <c r="AA28" s="28"/>
    </row>
    <row r="29" spans="1:30">
      <c r="A29" s="213" t="s">
        <v>147</v>
      </c>
      <c r="B29" s="95"/>
      <c r="C29" s="106">
        <v>148180</v>
      </c>
      <c r="D29" s="115"/>
      <c r="E29" s="106">
        <v>185196</v>
      </c>
      <c r="F29" s="118"/>
      <c r="G29" s="54">
        <v>148043</v>
      </c>
      <c r="H29" s="169"/>
      <c r="I29" s="54">
        <v>188192</v>
      </c>
      <c r="J29" s="169"/>
      <c r="K29" s="54">
        <v>164649</v>
      </c>
      <c r="L29" s="169"/>
      <c r="M29" s="106">
        <v>125176</v>
      </c>
      <c r="O29" s="54">
        <v>136496</v>
      </c>
      <c r="P29" s="169"/>
      <c r="Q29" s="106">
        <v>122136</v>
      </c>
      <c r="R29" s="169"/>
      <c r="S29" s="127">
        <f>(O29-Q29)/Q29*100</f>
        <v>11.757385209929915</v>
      </c>
      <c r="U29" s="216"/>
      <c r="V29" s="106">
        <f t="shared" si="1"/>
        <v>597368</v>
      </c>
      <c r="W29" s="115"/>
      <c r="X29" s="106">
        <f t="shared" si="2"/>
        <v>620700</v>
      </c>
      <c r="Y29" s="169"/>
      <c r="Z29" s="116">
        <f t="shared" si="3"/>
        <v>-3.7589817947478656</v>
      </c>
      <c r="AA29" s="226"/>
      <c r="AC29" s="128"/>
      <c r="AD29" s="108"/>
    </row>
    <row r="30" spans="1:30">
      <c r="A30" s="206" t="s">
        <v>148</v>
      </c>
      <c r="B30" s="95"/>
      <c r="C30" s="134">
        <v>4404</v>
      </c>
      <c r="D30" s="117"/>
      <c r="E30" s="134">
        <v>6258</v>
      </c>
      <c r="F30" s="118"/>
      <c r="G30" s="135">
        <v>5478</v>
      </c>
      <c r="H30" s="118"/>
      <c r="I30" s="135">
        <v>6587</v>
      </c>
      <c r="J30" s="106"/>
      <c r="K30" s="135">
        <v>5224</v>
      </c>
      <c r="L30" s="118"/>
      <c r="M30" s="135">
        <v>5761</v>
      </c>
      <c r="N30" s="104"/>
      <c r="O30" s="135">
        <v>5603</v>
      </c>
      <c r="P30" s="118"/>
      <c r="Q30" s="135">
        <v>3904</v>
      </c>
      <c r="R30" s="106"/>
      <c r="S30" s="136">
        <f t="shared" ref="S30:S36" si="5">(O30-Q30)/Q30*100</f>
        <v>43.519467213114751</v>
      </c>
      <c r="T30" s="118"/>
      <c r="U30" s="148"/>
      <c r="V30" s="135">
        <f t="shared" ref="V30:V36" si="6">SUM(C30,G30,K30,O30)</f>
        <v>20709</v>
      </c>
      <c r="W30" s="118"/>
      <c r="X30" s="135">
        <f t="shared" ref="X30:X36" si="7">SUM(E30,I30,M30,Q30)</f>
        <v>22510</v>
      </c>
      <c r="Y30" s="106"/>
      <c r="Z30" s="136">
        <f t="shared" si="3"/>
        <v>-8.0008884940026661</v>
      </c>
      <c r="AA30" s="28"/>
    </row>
    <row r="31" spans="1:30">
      <c r="A31" s="204" t="s">
        <v>134</v>
      </c>
      <c r="B31" s="95"/>
      <c r="C31" s="29">
        <v>35505</v>
      </c>
      <c r="D31" s="114"/>
      <c r="E31" s="30">
        <v>54840</v>
      </c>
      <c r="F31" s="115"/>
      <c r="G31" s="34">
        <v>48049</v>
      </c>
      <c r="H31" s="115"/>
      <c r="I31" s="129">
        <v>66995</v>
      </c>
      <c r="J31" s="55"/>
      <c r="K31" s="34">
        <v>49267</v>
      </c>
      <c r="L31" s="115"/>
      <c r="M31" s="129">
        <v>41019</v>
      </c>
      <c r="N31" s="99"/>
      <c r="O31" s="34">
        <v>54054</v>
      </c>
      <c r="P31" s="115"/>
      <c r="Q31" s="129">
        <v>33184</v>
      </c>
      <c r="R31" s="55"/>
      <c r="S31" s="130">
        <f t="shared" si="5"/>
        <v>62.891755062680808</v>
      </c>
      <c r="T31" s="115"/>
      <c r="U31" s="147"/>
      <c r="V31" s="34">
        <f t="shared" si="6"/>
        <v>186875</v>
      </c>
      <c r="W31" s="115"/>
      <c r="X31" s="129">
        <f t="shared" si="7"/>
        <v>196038</v>
      </c>
      <c r="Y31" s="55"/>
      <c r="Z31" s="130">
        <f t="shared" si="3"/>
        <v>-4.6740937981411772</v>
      </c>
      <c r="AA31" s="28"/>
    </row>
    <row r="32" spans="1:30">
      <c r="A32" s="206" t="s">
        <v>149</v>
      </c>
      <c r="B32" s="95"/>
      <c r="C32" s="134">
        <v>6725</v>
      </c>
      <c r="D32" s="117"/>
      <c r="E32" s="134">
        <v>6420</v>
      </c>
      <c r="F32" s="118"/>
      <c r="G32" s="135">
        <v>8128</v>
      </c>
      <c r="H32" s="118"/>
      <c r="I32" s="135">
        <v>10626</v>
      </c>
      <c r="J32" s="106"/>
      <c r="K32" s="135">
        <v>6687</v>
      </c>
      <c r="L32" s="118"/>
      <c r="M32" s="135">
        <v>6619</v>
      </c>
      <c r="N32" s="104"/>
      <c r="O32" s="135">
        <v>7597</v>
      </c>
      <c r="P32" s="118"/>
      <c r="Q32" s="135">
        <v>5125</v>
      </c>
      <c r="R32" s="106"/>
      <c r="S32" s="136">
        <f t="shared" si="5"/>
        <v>48.234146341463415</v>
      </c>
      <c r="T32" s="118"/>
      <c r="U32" s="148"/>
      <c r="V32" s="135">
        <f t="shared" si="6"/>
        <v>29137</v>
      </c>
      <c r="W32" s="118"/>
      <c r="X32" s="135">
        <f t="shared" si="7"/>
        <v>28790</v>
      </c>
      <c r="Y32" s="106"/>
      <c r="Z32" s="136">
        <f t="shared" si="3"/>
        <v>1.2052796109760333</v>
      </c>
      <c r="AA32" s="28"/>
    </row>
    <row r="33" spans="1:29">
      <c r="A33" s="206" t="s">
        <v>150</v>
      </c>
      <c r="B33" s="95"/>
      <c r="C33" s="134">
        <v>2477</v>
      </c>
      <c r="D33" s="117"/>
      <c r="E33" s="134">
        <v>2816</v>
      </c>
      <c r="F33" s="118"/>
      <c r="G33" s="135">
        <v>2646</v>
      </c>
      <c r="H33" s="118"/>
      <c r="I33" s="135">
        <v>2883</v>
      </c>
      <c r="J33" s="106"/>
      <c r="K33" s="135">
        <v>2263</v>
      </c>
      <c r="L33" s="118"/>
      <c r="M33" s="135">
        <v>2305</v>
      </c>
      <c r="N33" s="104"/>
      <c r="O33" s="135">
        <v>2519</v>
      </c>
      <c r="P33" s="118"/>
      <c r="Q33" s="135">
        <v>1461</v>
      </c>
      <c r="R33" s="106"/>
      <c r="S33" s="136">
        <f t="shared" si="5"/>
        <v>72.416153319644081</v>
      </c>
      <c r="T33" s="118"/>
      <c r="U33" s="148"/>
      <c r="V33" s="135">
        <f t="shared" si="6"/>
        <v>9905</v>
      </c>
      <c r="W33" s="118"/>
      <c r="X33" s="135">
        <f t="shared" si="7"/>
        <v>9465</v>
      </c>
      <c r="Y33" s="106"/>
      <c r="Z33" s="136">
        <f t="shared" si="3"/>
        <v>4.6487057580559963</v>
      </c>
      <c r="AA33" s="28"/>
    </row>
    <row r="34" spans="1:29">
      <c r="A34" s="206" t="s">
        <v>151</v>
      </c>
      <c r="B34" s="95"/>
      <c r="C34" s="134">
        <v>1042</v>
      </c>
      <c r="D34" s="117"/>
      <c r="E34" s="134">
        <v>1585</v>
      </c>
      <c r="F34" s="118"/>
      <c r="G34" s="135">
        <v>918</v>
      </c>
      <c r="H34" s="118"/>
      <c r="I34" s="135">
        <v>1376</v>
      </c>
      <c r="J34" s="106"/>
      <c r="K34" s="135">
        <v>1777</v>
      </c>
      <c r="L34" s="118"/>
      <c r="M34" s="135">
        <v>1915</v>
      </c>
      <c r="N34" s="104"/>
      <c r="O34" s="135">
        <v>1850</v>
      </c>
      <c r="P34" s="118"/>
      <c r="Q34" s="135">
        <v>1368</v>
      </c>
      <c r="R34" s="106"/>
      <c r="S34" s="136">
        <f t="shared" si="5"/>
        <v>35.23391812865497</v>
      </c>
      <c r="T34" s="118"/>
      <c r="U34" s="148"/>
      <c r="V34" s="135">
        <f t="shared" si="6"/>
        <v>5587</v>
      </c>
      <c r="W34" s="118"/>
      <c r="X34" s="135">
        <f t="shared" si="7"/>
        <v>6244</v>
      </c>
      <c r="Y34" s="106"/>
      <c r="Z34" s="136">
        <f t="shared" si="3"/>
        <v>-10.522101217168482</v>
      </c>
      <c r="AA34" s="28"/>
    </row>
    <row r="35" spans="1:29">
      <c r="A35" s="206" t="s">
        <v>135</v>
      </c>
      <c r="B35" s="95"/>
      <c r="C35" s="134">
        <v>19902</v>
      </c>
      <c r="D35" s="117"/>
      <c r="E35" s="134">
        <v>28198</v>
      </c>
      <c r="F35" s="118"/>
      <c r="G35" s="135">
        <v>23661</v>
      </c>
      <c r="H35" s="118"/>
      <c r="I35" s="135">
        <v>22760</v>
      </c>
      <c r="J35" s="106"/>
      <c r="K35" s="135">
        <v>23801</v>
      </c>
      <c r="L35" s="118"/>
      <c r="M35" s="135">
        <v>22836</v>
      </c>
      <c r="N35" s="104"/>
      <c r="O35" s="135">
        <v>27608</v>
      </c>
      <c r="P35" s="118"/>
      <c r="Q35" s="135">
        <v>25334</v>
      </c>
      <c r="R35" s="106"/>
      <c r="S35" s="136">
        <f t="shared" si="5"/>
        <v>8.9760795768532411</v>
      </c>
      <c r="T35" s="118"/>
      <c r="U35" s="148"/>
      <c r="V35" s="135">
        <f t="shared" si="6"/>
        <v>94972</v>
      </c>
      <c r="W35" s="118"/>
      <c r="X35" s="135">
        <f t="shared" si="7"/>
        <v>99128</v>
      </c>
      <c r="Y35" s="106"/>
      <c r="Z35" s="136">
        <f t="shared" si="3"/>
        <v>-4.1925591154870467</v>
      </c>
      <c r="AA35" s="28"/>
    </row>
    <row r="36" spans="1:29">
      <c r="A36" s="208" t="s">
        <v>136</v>
      </c>
      <c r="B36" s="95"/>
      <c r="C36" s="141">
        <v>385084</v>
      </c>
      <c r="D36" s="114"/>
      <c r="E36" s="142">
        <v>462828</v>
      </c>
      <c r="F36" s="115"/>
      <c r="G36" s="143">
        <v>400015</v>
      </c>
      <c r="H36" s="115"/>
      <c r="I36" s="144">
        <v>518853</v>
      </c>
      <c r="J36" s="55"/>
      <c r="K36" s="143">
        <v>408430</v>
      </c>
      <c r="L36" s="115"/>
      <c r="M36" s="144">
        <v>365956</v>
      </c>
      <c r="N36" s="99"/>
      <c r="O36" s="143">
        <v>420702</v>
      </c>
      <c r="P36" s="115"/>
      <c r="Q36" s="144">
        <v>332875</v>
      </c>
      <c r="R36" s="55"/>
      <c r="S36" s="145">
        <f t="shared" si="5"/>
        <v>26.384378520465638</v>
      </c>
      <c r="T36" s="115"/>
      <c r="U36" s="147"/>
      <c r="V36" s="143">
        <f t="shared" si="6"/>
        <v>1614231</v>
      </c>
      <c r="W36" s="115"/>
      <c r="X36" s="144">
        <f t="shared" si="7"/>
        <v>1680512</v>
      </c>
      <c r="Y36" s="55"/>
      <c r="Z36" s="145">
        <f t="shared" si="3"/>
        <v>-3.9440956089572703</v>
      </c>
      <c r="AA36" s="28"/>
    </row>
    <row r="37" spans="1:29">
      <c r="A37" s="212"/>
      <c r="B37" s="95"/>
      <c r="C37" s="55"/>
      <c r="D37" s="115"/>
      <c r="E37" s="106"/>
      <c r="F37" s="118"/>
      <c r="G37" s="53"/>
      <c r="H37" s="169"/>
      <c r="I37" s="54"/>
      <c r="J37" s="169"/>
      <c r="K37" s="53"/>
      <c r="L37" s="169"/>
      <c r="M37" s="54"/>
      <c r="O37" s="53"/>
      <c r="P37" s="169"/>
      <c r="Q37" s="54"/>
      <c r="R37" s="169"/>
      <c r="S37" s="210"/>
      <c r="U37" s="219"/>
      <c r="V37" s="34"/>
      <c r="W37" s="220"/>
      <c r="X37" s="129"/>
      <c r="Y37" s="221"/>
      <c r="Z37" s="227"/>
      <c r="AA37" s="228"/>
    </row>
    <row r="38" spans="1:29">
      <c r="A38" s="212"/>
      <c r="B38" s="95"/>
      <c r="C38" s="55"/>
      <c r="D38" s="115"/>
      <c r="E38" s="106"/>
      <c r="F38" s="118"/>
      <c r="G38" s="111"/>
      <c r="H38" s="169"/>
      <c r="I38" s="54"/>
      <c r="J38" s="169"/>
      <c r="K38" s="54"/>
      <c r="L38" s="54"/>
      <c r="M38" s="54"/>
      <c r="O38" s="54"/>
      <c r="P38" s="54"/>
      <c r="Q38" s="54"/>
      <c r="R38" s="169"/>
      <c r="S38" s="210"/>
      <c r="V38" s="55"/>
      <c r="W38" s="115"/>
      <c r="X38" s="106"/>
      <c r="Y38" s="169"/>
      <c r="Z38" s="99"/>
      <c r="AA38" s="99"/>
    </row>
    <row r="39" spans="1:29">
      <c r="A39" s="212"/>
      <c r="B39" s="95"/>
      <c r="C39" s="55"/>
      <c r="D39" s="115"/>
      <c r="E39" s="106"/>
      <c r="F39" s="118"/>
      <c r="G39" s="111"/>
      <c r="H39" s="54"/>
      <c r="I39" s="54"/>
      <c r="J39" s="169"/>
      <c r="K39" s="111"/>
      <c r="L39" s="54"/>
      <c r="M39" s="54"/>
      <c r="O39" s="111"/>
      <c r="P39" s="54"/>
      <c r="Q39" s="54"/>
      <c r="R39" s="169"/>
      <c r="S39" s="210"/>
      <c r="V39" s="55"/>
      <c r="W39" s="115"/>
      <c r="X39" s="106"/>
      <c r="Y39" s="169"/>
      <c r="Z39" s="99"/>
      <c r="AA39" s="99"/>
    </row>
    <row r="40" spans="1:29">
      <c r="A40" s="110" t="s">
        <v>152</v>
      </c>
      <c r="B40" s="111"/>
      <c r="C40" s="111"/>
      <c r="D40" s="111"/>
      <c r="E40" s="95"/>
      <c r="F40" s="111"/>
      <c r="G40" s="111"/>
      <c r="H40" s="111"/>
      <c r="I40" s="95"/>
      <c r="J40" s="111"/>
      <c r="K40" s="111"/>
      <c r="L40" s="111"/>
      <c r="M40" s="95"/>
      <c r="O40" s="111"/>
      <c r="P40" s="111"/>
      <c r="Q40" s="95"/>
      <c r="R40" s="111"/>
      <c r="S40" s="111"/>
      <c r="V40" s="111"/>
      <c r="W40" s="111"/>
      <c r="X40" s="95"/>
      <c r="Y40" s="111"/>
      <c r="Z40" s="99"/>
      <c r="AA40" s="99"/>
    </row>
    <row r="41" spans="1:29">
      <c r="A41" s="211"/>
      <c r="B41" s="111"/>
      <c r="C41" s="111"/>
      <c r="D41" s="111"/>
      <c r="E41" s="95"/>
      <c r="F41" s="111"/>
      <c r="G41" s="111"/>
      <c r="H41" s="111"/>
      <c r="I41" s="95"/>
      <c r="J41" s="111"/>
      <c r="K41" s="111"/>
      <c r="L41" s="111"/>
      <c r="M41" s="95"/>
      <c r="O41" s="111"/>
      <c r="P41" s="111"/>
      <c r="Q41" s="95"/>
      <c r="R41" s="111"/>
      <c r="S41" s="111"/>
      <c r="V41" s="111"/>
      <c r="W41" s="111"/>
      <c r="X41" s="95"/>
      <c r="Y41" s="111"/>
      <c r="Z41" s="99"/>
      <c r="AA41" s="99"/>
    </row>
    <row r="42" spans="1:29" ht="15.75" thickBot="1">
      <c r="A42" s="111"/>
      <c r="B42" s="95"/>
      <c r="C42" s="63" t="s">
        <v>14</v>
      </c>
      <c r="D42" s="26"/>
      <c r="E42" s="64" t="s">
        <v>15</v>
      </c>
      <c r="F42" s="26"/>
      <c r="G42" s="63" t="s">
        <v>16</v>
      </c>
      <c r="H42" s="26"/>
      <c r="I42" s="64" t="s">
        <v>17</v>
      </c>
      <c r="J42" s="26"/>
      <c r="K42" s="63" t="s">
        <v>18</v>
      </c>
      <c r="L42" s="26"/>
      <c r="M42" s="64" t="s">
        <v>19</v>
      </c>
      <c r="N42" s="26"/>
      <c r="O42" s="63" t="s">
        <v>20</v>
      </c>
      <c r="P42" s="26"/>
      <c r="Q42" s="64" t="s">
        <v>21</v>
      </c>
      <c r="R42" s="26"/>
      <c r="S42" s="63" t="s">
        <v>22</v>
      </c>
      <c r="T42" s="26"/>
      <c r="U42" s="87"/>
      <c r="V42" s="88" t="s">
        <v>23</v>
      </c>
      <c r="W42" s="91"/>
      <c r="X42" s="89" t="s">
        <v>24</v>
      </c>
      <c r="Y42" s="91"/>
      <c r="Z42" s="88" t="s">
        <v>22</v>
      </c>
      <c r="AA42" s="225"/>
    </row>
    <row r="43" spans="1:29">
      <c r="A43" s="111"/>
      <c r="B43" s="95"/>
      <c r="C43" s="96"/>
      <c r="D43" s="96"/>
      <c r="E43" s="112"/>
      <c r="F43" s="96"/>
      <c r="G43" s="96"/>
      <c r="H43" s="96"/>
      <c r="I43" s="112"/>
      <c r="J43" s="96"/>
      <c r="K43" s="96"/>
      <c r="L43" s="96"/>
      <c r="M43" s="112"/>
      <c r="O43" s="96"/>
      <c r="P43" s="96"/>
      <c r="Q43" s="112"/>
      <c r="R43" s="96"/>
      <c r="S43" s="96"/>
      <c r="U43" s="216"/>
      <c r="V43" s="96"/>
      <c r="W43" s="96"/>
      <c r="X43" s="112"/>
      <c r="Y43" s="96"/>
      <c r="Z43" s="96"/>
      <c r="AA43" s="217"/>
    </row>
    <row r="44" spans="1:29">
      <c r="A44" s="204" t="s">
        <v>131</v>
      </c>
      <c r="B44" s="95"/>
      <c r="C44" s="29">
        <v>849</v>
      </c>
      <c r="D44" s="114"/>
      <c r="E44" s="30">
        <v>738</v>
      </c>
      <c r="F44" s="115"/>
      <c r="G44" s="34">
        <v>927</v>
      </c>
      <c r="H44" s="115"/>
      <c r="I44" s="129">
        <v>802</v>
      </c>
      <c r="J44" s="55"/>
      <c r="K44" s="34">
        <v>609</v>
      </c>
      <c r="L44" s="115"/>
      <c r="M44" s="129">
        <v>733</v>
      </c>
      <c r="N44" s="99"/>
      <c r="O44" s="34">
        <v>574</v>
      </c>
      <c r="P44" s="115"/>
      <c r="Q44" s="129">
        <v>535</v>
      </c>
      <c r="R44" s="55"/>
      <c r="S44" s="130">
        <v>7.2897196261682202</v>
      </c>
      <c r="T44" s="115"/>
      <c r="U44" s="147"/>
      <c r="V44" s="34">
        <f t="shared" ref="V44:V49" si="8">SUM(C44,G44,K44,O44)</f>
        <v>2959</v>
      </c>
      <c r="W44" s="115"/>
      <c r="X44" s="129">
        <f t="shared" ref="X44:X49" si="9">SUM(E44,I44,M44,Q44)</f>
        <v>2808</v>
      </c>
      <c r="Y44" s="55"/>
      <c r="Z44" s="130">
        <f t="shared" si="3"/>
        <v>5.3774928774928776</v>
      </c>
      <c r="AA44" s="28"/>
    </row>
    <row r="45" spans="1:29">
      <c r="A45" s="233" t="s">
        <v>43</v>
      </c>
      <c r="B45" s="95"/>
      <c r="C45" s="131">
        <v>225</v>
      </c>
      <c r="D45" s="117"/>
      <c r="E45" s="131">
        <v>183</v>
      </c>
      <c r="F45" s="118"/>
      <c r="G45" s="132">
        <v>243</v>
      </c>
      <c r="H45" s="118"/>
      <c r="I45" s="132">
        <v>208</v>
      </c>
      <c r="J45" s="106"/>
      <c r="K45" s="132">
        <v>184</v>
      </c>
      <c r="L45" s="118"/>
      <c r="M45" s="132">
        <v>171</v>
      </c>
      <c r="N45" s="104"/>
      <c r="O45" s="132">
        <v>156</v>
      </c>
      <c r="P45" s="118"/>
      <c r="Q45" s="132">
        <v>144</v>
      </c>
      <c r="R45" s="106"/>
      <c r="S45" s="133">
        <v>8.3333333333333304</v>
      </c>
      <c r="T45" s="118"/>
      <c r="U45" s="148"/>
      <c r="V45" s="132">
        <f t="shared" si="8"/>
        <v>808</v>
      </c>
      <c r="W45" s="118"/>
      <c r="X45" s="132">
        <f t="shared" si="9"/>
        <v>706</v>
      </c>
      <c r="Y45" s="106"/>
      <c r="Z45" s="133">
        <f t="shared" si="3"/>
        <v>14.447592067988669</v>
      </c>
      <c r="AA45" s="28"/>
    </row>
    <row r="46" spans="1:29">
      <c r="A46" s="204" t="s">
        <v>133</v>
      </c>
      <c r="B46" s="95"/>
      <c r="C46" s="29">
        <v>353</v>
      </c>
      <c r="D46" s="114"/>
      <c r="E46" s="30">
        <v>344</v>
      </c>
      <c r="F46" s="115"/>
      <c r="G46" s="34">
        <v>223</v>
      </c>
      <c r="H46" s="115"/>
      <c r="I46" s="129">
        <v>258</v>
      </c>
      <c r="J46" s="55"/>
      <c r="K46" s="34">
        <v>269</v>
      </c>
      <c r="L46" s="115"/>
      <c r="M46" s="129">
        <v>201</v>
      </c>
      <c r="N46" s="99"/>
      <c r="O46" s="34">
        <v>173</v>
      </c>
      <c r="P46" s="115"/>
      <c r="Q46" s="129">
        <v>132</v>
      </c>
      <c r="R46" s="55"/>
      <c r="S46" s="130">
        <v>31.060606060606101</v>
      </c>
      <c r="T46" s="115"/>
      <c r="U46" s="147"/>
      <c r="V46" s="34">
        <f t="shared" si="8"/>
        <v>1018</v>
      </c>
      <c r="W46" s="115"/>
      <c r="X46" s="129">
        <f t="shared" si="9"/>
        <v>935</v>
      </c>
      <c r="Y46" s="55"/>
      <c r="Z46" s="130">
        <f t="shared" si="3"/>
        <v>8.8770053475935828</v>
      </c>
      <c r="AA46" s="28"/>
    </row>
    <row r="47" spans="1:29">
      <c r="A47" s="204" t="s">
        <v>134</v>
      </c>
      <c r="B47" s="95"/>
      <c r="C47" s="29">
        <v>725</v>
      </c>
      <c r="D47" s="114"/>
      <c r="E47" s="30">
        <v>769</v>
      </c>
      <c r="F47" s="115"/>
      <c r="G47" s="34">
        <v>796</v>
      </c>
      <c r="H47" s="115"/>
      <c r="I47" s="129">
        <v>733</v>
      </c>
      <c r="J47" s="55"/>
      <c r="K47" s="34">
        <v>736</v>
      </c>
      <c r="L47" s="115"/>
      <c r="M47" s="129">
        <v>597</v>
      </c>
      <c r="N47" s="99"/>
      <c r="O47" s="34">
        <v>464</v>
      </c>
      <c r="P47" s="115"/>
      <c r="Q47" s="129">
        <v>373</v>
      </c>
      <c r="R47" s="55"/>
      <c r="S47" s="130">
        <v>24.3967828418231</v>
      </c>
      <c r="T47" s="115"/>
      <c r="U47" s="147"/>
      <c r="V47" s="34">
        <f t="shared" si="8"/>
        <v>2721</v>
      </c>
      <c r="W47" s="115"/>
      <c r="X47" s="129">
        <f t="shared" si="9"/>
        <v>2472</v>
      </c>
      <c r="Y47" s="55"/>
      <c r="Z47" s="130">
        <f t="shared" si="3"/>
        <v>10.072815533980583</v>
      </c>
      <c r="AA47" s="28"/>
    </row>
    <row r="48" spans="1:29" ht="14.45" customHeight="1">
      <c r="A48" s="215" t="s">
        <v>135</v>
      </c>
      <c r="B48" s="111"/>
      <c r="C48" s="106">
        <v>612</v>
      </c>
      <c r="D48" s="118"/>
      <c r="E48" s="106">
        <v>571</v>
      </c>
      <c r="F48" s="118"/>
      <c r="G48" s="54">
        <v>605</v>
      </c>
      <c r="H48" s="159"/>
      <c r="I48" s="54">
        <v>637</v>
      </c>
      <c r="J48" s="159"/>
      <c r="K48" s="54">
        <v>726</v>
      </c>
      <c r="L48" s="159"/>
      <c r="M48" s="106">
        <v>519</v>
      </c>
      <c r="O48" s="54">
        <v>436</v>
      </c>
      <c r="P48" s="159"/>
      <c r="Q48" s="106">
        <v>319</v>
      </c>
      <c r="R48" s="159"/>
      <c r="S48" s="127">
        <f>(O48-Q48)/Q48*100</f>
        <v>36.677115987460816</v>
      </c>
      <c r="U48" s="216"/>
      <c r="V48" s="106">
        <f t="shared" si="8"/>
        <v>2379</v>
      </c>
      <c r="W48" s="118"/>
      <c r="X48" s="106">
        <f t="shared" si="9"/>
        <v>2046</v>
      </c>
      <c r="Y48" s="159"/>
      <c r="Z48" s="214">
        <f t="shared" si="3"/>
        <v>16.275659824046919</v>
      </c>
      <c r="AA48" s="218"/>
      <c r="AC48" s="108"/>
    </row>
    <row r="49" spans="1:29">
      <c r="A49" s="208" t="s">
        <v>136</v>
      </c>
      <c r="B49" s="95"/>
      <c r="C49" s="141">
        <v>2539</v>
      </c>
      <c r="D49" s="114"/>
      <c r="E49" s="142">
        <v>2422</v>
      </c>
      <c r="F49" s="115"/>
      <c r="G49" s="143">
        <v>2551</v>
      </c>
      <c r="H49" s="115"/>
      <c r="I49" s="144">
        <v>2430</v>
      </c>
      <c r="J49" s="55"/>
      <c r="K49" s="143">
        <v>2340</v>
      </c>
      <c r="L49" s="115"/>
      <c r="M49" s="144">
        <v>2050</v>
      </c>
      <c r="N49" s="99"/>
      <c r="O49" s="143">
        <v>1803</v>
      </c>
      <c r="P49" s="115"/>
      <c r="Q49" s="144">
        <v>1503</v>
      </c>
      <c r="R49" s="55"/>
      <c r="S49" s="145">
        <v>19.960079840319398</v>
      </c>
      <c r="T49" s="115"/>
      <c r="U49" s="147"/>
      <c r="V49" s="143">
        <f t="shared" si="8"/>
        <v>9233</v>
      </c>
      <c r="W49" s="115"/>
      <c r="X49" s="144">
        <f t="shared" si="9"/>
        <v>8405</v>
      </c>
      <c r="Y49" s="55"/>
      <c r="Z49" s="145">
        <f t="shared" si="3"/>
        <v>9.851279000594884</v>
      </c>
      <c r="AA49" s="28"/>
    </row>
    <row r="50" spans="1:29" ht="14.45" customHeight="1">
      <c r="A50" s="212"/>
      <c r="B50" s="111"/>
      <c r="C50" s="55"/>
      <c r="D50" s="115"/>
      <c r="E50" s="106"/>
      <c r="F50" s="118"/>
      <c r="G50" s="53"/>
      <c r="H50" s="169"/>
      <c r="I50" s="54"/>
      <c r="J50" s="169"/>
      <c r="K50" s="53"/>
      <c r="L50" s="169"/>
      <c r="M50" s="54"/>
      <c r="O50" s="53"/>
      <c r="P50" s="169"/>
      <c r="Q50" s="54"/>
      <c r="R50" s="169"/>
      <c r="S50" s="210"/>
      <c r="U50" s="219"/>
      <c r="V50" s="34"/>
      <c r="W50" s="220"/>
      <c r="X50" s="129"/>
      <c r="Y50" s="221"/>
      <c r="Z50" s="222"/>
      <c r="AA50" s="223"/>
    </row>
    <row r="51" spans="1:29">
      <c r="A51" s="212"/>
      <c r="B51" s="111"/>
      <c r="C51" s="55"/>
      <c r="D51" s="115"/>
      <c r="E51" s="106"/>
      <c r="F51" s="118"/>
      <c r="G51" s="53"/>
      <c r="H51" s="169"/>
      <c r="I51" s="54"/>
      <c r="J51" s="169"/>
      <c r="K51" s="53"/>
      <c r="L51" s="169"/>
      <c r="M51" s="54"/>
      <c r="O51" s="53"/>
      <c r="P51" s="169"/>
      <c r="Q51" s="54"/>
      <c r="R51" s="169"/>
      <c r="S51" s="210"/>
      <c r="V51" s="55"/>
      <c r="W51" s="115"/>
      <c r="X51" s="106"/>
      <c r="Y51" s="169"/>
      <c r="Z51" s="99"/>
      <c r="AA51" s="99"/>
    </row>
    <row r="52" spans="1:29">
      <c r="A52" s="212"/>
      <c r="B52" s="95"/>
      <c r="C52" s="55"/>
      <c r="D52" s="115"/>
      <c r="E52" s="106"/>
      <c r="F52" s="118"/>
      <c r="G52" s="53"/>
      <c r="H52" s="169"/>
      <c r="I52" s="54"/>
      <c r="J52" s="169"/>
      <c r="K52" s="53"/>
      <c r="L52" s="169"/>
      <c r="M52" s="54"/>
      <c r="O52" s="53"/>
      <c r="P52" s="169"/>
      <c r="Q52" s="54"/>
      <c r="R52" s="169"/>
      <c r="S52" s="210"/>
      <c r="V52" s="55"/>
      <c r="W52" s="115"/>
      <c r="X52" s="106"/>
      <c r="Y52" s="169"/>
      <c r="Z52" s="99"/>
      <c r="AA52" s="99"/>
    </row>
    <row r="53" spans="1:29" ht="16.5">
      <c r="A53" s="110" t="s">
        <v>153</v>
      </c>
      <c r="B53" s="111"/>
      <c r="C53" s="111"/>
      <c r="D53" s="111"/>
      <c r="E53" s="95"/>
      <c r="F53" s="111"/>
      <c r="G53" s="111"/>
      <c r="H53" s="111"/>
      <c r="I53" s="95"/>
      <c r="J53" s="111"/>
      <c r="K53" s="111"/>
      <c r="L53" s="111"/>
      <c r="M53" s="95"/>
      <c r="O53" s="111"/>
      <c r="P53" s="111"/>
      <c r="Q53" s="95"/>
      <c r="R53" s="111"/>
      <c r="S53" s="111"/>
      <c r="V53" s="111"/>
      <c r="W53" s="111"/>
      <c r="X53" s="95"/>
      <c r="Y53" s="111"/>
      <c r="Z53" s="99"/>
      <c r="AA53" s="99"/>
    </row>
    <row r="54" spans="1:29">
      <c r="A54" s="211"/>
      <c r="B54" s="111"/>
      <c r="C54" s="111"/>
      <c r="D54" s="111"/>
      <c r="E54" s="95"/>
      <c r="F54" s="111"/>
      <c r="G54" s="111"/>
      <c r="H54" s="111"/>
      <c r="I54" s="95"/>
      <c r="J54" s="111"/>
      <c r="K54" s="111"/>
      <c r="L54" s="111"/>
      <c r="M54" s="95"/>
      <c r="O54" s="111"/>
      <c r="P54" s="111"/>
      <c r="Q54" s="95"/>
      <c r="R54" s="111"/>
      <c r="S54" s="111"/>
      <c r="V54" s="111"/>
      <c r="W54" s="111"/>
      <c r="X54" s="95"/>
      <c r="Y54" s="111"/>
      <c r="Z54" s="99"/>
      <c r="AA54" s="99"/>
    </row>
    <row r="55" spans="1:29" ht="15.75" thickBot="1">
      <c r="A55" s="111"/>
      <c r="B55" s="95"/>
      <c r="C55" s="63" t="s">
        <v>14</v>
      </c>
      <c r="D55" s="26"/>
      <c r="E55" s="64" t="s">
        <v>15</v>
      </c>
      <c r="F55" s="26"/>
      <c r="G55" s="63" t="s">
        <v>16</v>
      </c>
      <c r="H55" s="26"/>
      <c r="I55" s="64" t="s">
        <v>17</v>
      </c>
      <c r="J55" s="26"/>
      <c r="K55" s="63" t="s">
        <v>18</v>
      </c>
      <c r="L55" s="26"/>
      <c r="M55" s="64" t="s">
        <v>19</v>
      </c>
      <c r="N55" s="26"/>
      <c r="O55" s="63" t="s">
        <v>20</v>
      </c>
      <c r="P55" s="26"/>
      <c r="Q55" s="64" t="s">
        <v>21</v>
      </c>
      <c r="R55" s="26"/>
      <c r="S55" s="63" t="s">
        <v>22</v>
      </c>
      <c r="T55" s="26"/>
      <c r="U55" s="87"/>
      <c r="V55" s="88" t="s">
        <v>23</v>
      </c>
      <c r="W55" s="91"/>
      <c r="X55" s="89" t="s">
        <v>24</v>
      </c>
      <c r="Y55" s="91"/>
      <c r="Z55" s="88" t="s">
        <v>22</v>
      </c>
      <c r="AA55" s="225"/>
    </row>
    <row r="56" spans="1:29">
      <c r="A56" s="111"/>
      <c r="B56" s="95"/>
      <c r="C56" s="96"/>
      <c r="D56" s="96"/>
      <c r="E56" s="112"/>
      <c r="F56" s="96"/>
      <c r="G56" s="96"/>
      <c r="H56" s="96"/>
      <c r="I56" s="112"/>
      <c r="J56" s="96"/>
      <c r="K56" s="96"/>
      <c r="L56" s="96"/>
      <c r="M56" s="112"/>
      <c r="O56" s="96"/>
      <c r="P56" s="96"/>
      <c r="Q56" s="112"/>
      <c r="R56" s="96"/>
      <c r="S56" s="96"/>
      <c r="U56" s="216"/>
      <c r="V56" s="96"/>
      <c r="W56" s="96"/>
      <c r="X56" s="112"/>
      <c r="Y56" s="96"/>
      <c r="Z56" s="96"/>
      <c r="AA56" s="217"/>
    </row>
    <row r="57" spans="1:29">
      <c r="A57" s="204" t="s">
        <v>131</v>
      </c>
      <c r="B57" s="95"/>
      <c r="C57" s="29">
        <v>1074</v>
      </c>
      <c r="D57" s="114"/>
      <c r="E57" s="30" t="s">
        <v>55</v>
      </c>
      <c r="F57" s="115"/>
      <c r="G57" s="34">
        <v>1245</v>
      </c>
      <c r="H57" s="115"/>
      <c r="I57" s="129" t="s">
        <v>55</v>
      </c>
      <c r="J57" s="55"/>
      <c r="K57" s="34">
        <v>940</v>
      </c>
      <c r="L57" s="115"/>
      <c r="M57" s="129" t="s">
        <v>55</v>
      </c>
      <c r="N57" s="99"/>
      <c r="O57" s="34">
        <v>1029</v>
      </c>
      <c r="P57" s="115"/>
      <c r="Q57" s="129" t="s">
        <v>55</v>
      </c>
      <c r="R57" s="55"/>
      <c r="S57" s="130" t="s">
        <v>35</v>
      </c>
      <c r="T57" s="115"/>
      <c r="U57" s="147"/>
      <c r="V57" s="34">
        <f t="shared" ref="V57:V62" si="10">SUM(C57,G57,K57,O57)</f>
        <v>4288</v>
      </c>
      <c r="W57" s="115"/>
      <c r="X57" s="129" t="s">
        <v>55</v>
      </c>
      <c r="Y57" s="55"/>
      <c r="Z57" s="130" t="s">
        <v>35</v>
      </c>
      <c r="AA57" s="28"/>
    </row>
    <row r="58" spans="1:29">
      <c r="A58" s="233" t="s">
        <v>132</v>
      </c>
      <c r="B58" s="95"/>
      <c r="C58" s="131">
        <v>227</v>
      </c>
      <c r="D58" s="117"/>
      <c r="E58" s="131" t="s">
        <v>55</v>
      </c>
      <c r="F58" s="118"/>
      <c r="G58" s="132">
        <v>327</v>
      </c>
      <c r="H58" s="118"/>
      <c r="I58" s="132" t="s">
        <v>55</v>
      </c>
      <c r="J58" s="106"/>
      <c r="K58" s="132">
        <v>212</v>
      </c>
      <c r="L58" s="118"/>
      <c r="M58" s="132" t="s">
        <v>55</v>
      </c>
      <c r="N58" s="104"/>
      <c r="O58" s="132">
        <v>274</v>
      </c>
      <c r="P58" s="118"/>
      <c r="Q58" s="132" t="s">
        <v>55</v>
      </c>
      <c r="R58" s="106"/>
      <c r="S58" s="133" t="s">
        <v>35</v>
      </c>
      <c r="T58" s="118"/>
      <c r="U58" s="148"/>
      <c r="V58" s="132">
        <f t="shared" si="10"/>
        <v>1040</v>
      </c>
      <c r="W58" s="118"/>
      <c r="X58" s="132" t="s">
        <v>55</v>
      </c>
      <c r="Y58" s="106"/>
      <c r="Z58" s="133" t="s">
        <v>35</v>
      </c>
      <c r="AA58" s="28"/>
    </row>
    <row r="59" spans="1:29">
      <c r="A59" s="204" t="s">
        <v>133</v>
      </c>
      <c r="B59" s="95"/>
      <c r="C59" s="29">
        <v>761</v>
      </c>
      <c r="D59" s="114"/>
      <c r="E59" s="30" t="s">
        <v>55</v>
      </c>
      <c r="F59" s="115"/>
      <c r="G59" s="34">
        <v>860</v>
      </c>
      <c r="H59" s="115"/>
      <c r="I59" s="129" t="s">
        <v>55</v>
      </c>
      <c r="J59" s="55"/>
      <c r="K59" s="34">
        <v>1072</v>
      </c>
      <c r="L59" s="115"/>
      <c r="M59" s="129" t="s">
        <v>55</v>
      </c>
      <c r="N59" s="99"/>
      <c r="O59" s="34">
        <v>962</v>
      </c>
      <c r="P59" s="115"/>
      <c r="Q59" s="129" t="s">
        <v>55</v>
      </c>
      <c r="R59" s="55"/>
      <c r="S59" s="130" t="s">
        <v>35</v>
      </c>
      <c r="T59" s="115"/>
      <c r="U59" s="147"/>
      <c r="V59" s="34">
        <f t="shared" si="10"/>
        <v>3655</v>
      </c>
      <c r="W59" s="115"/>
      <c r="X59" s="129" t="s">
        <v>55</v>
      </c>
      <c r="Y59" s="55"/>
      <c r="Z59" s="130" t="s">
        <v>35</v>
      </c>
      <c r="AA59" s="28"/>
    </row>
    <row r="60" spans="1:29">
      <c r="A60" s="204" t="s">
        <v>134</v>
      </c>
      <c r="B60" s="95"/>
      <c r="C60" s="29">
        <v>789</v>
      </c>
      <c r="D60" s="114"/>
      <c r="E60" s="30" t="s">
        <v>55</v>
      </c>
      <c r="F60" s="115"/>
      <c r="G60" s="34">
        <v>1169</v>
      </c>
      <c r="H60" s="115"/>
      <c r="I60" s="129" t="s">
        <v>55</v>
      </c>
      <c r="J60" s="55"/>
      <c r="K60" s="34">
        <v>993</v>
      </c>
      <c r="L60" s="115"/>
      <c r="M60" s="129" t="s">
        <v>55</v>
      </c>
      <c r="N60" s="99"/>
      <c r="O60" s="34">
        <v>1016</v>
      </c>
      <c r="P60" s="115"/>
      <c r="Q60" s="129" t="s">
        <v>55</v>
      </c>
      <c r="R60" s="55"/>
      <c r="S60" s="130" t="s">
        <v>35</v>
      </c>
      <c r="T60" s="115"/>
      <c r="U60" s="147"/>
      <c r="V60" s="34">
        <f t="shared" si="10"/>
        <v>3967</v>
      </c>
      <c r="W60" s="115"/>
      <c r="X60" s="129" t="s">
        <v>55</v>
      </c>
      <c r="Y60" s="55"/>
      <c r="Z60" s="130" t="s">
        <v>35</v>
      </c>
      <c r="AA60" s="28"/>
    </row>
    <row r="61" spans="1:29" ht="14.45" customHeight="1">
      <c r="A61" s="215" t="s">
        <v>135</v>
      </c>
      <c r="B61" s="111"/>
      <c r="C61" s="106">
        <v>579</v>
      </c>
      <c r="D61" s="118"/>
      <c r="E61" s="106">
        <v>15</v>
      </c>
      <c r="F61" s="118"/>
      <c r="G61" s="54">
        <v>921</v>
      </c>
      <c r="H61" s="159"/>
      <c r="I61" s="54">
        <v>19</v>
      </c>
      <c r="J61" s="159"/>
      <c r="K61" s="54">
        <v>913</v>
      </c>
      <c r="L61" s="159"/>
      <c r="M61" s="106">
        <v>14</v>
      </c>
      <c r="O61" s="54">
        <v>577</v>
      </c>
      <c r="P61" s="159"/>
      <c r="Q61" s="106">
        <v>13</v>
      </c>
      <c r="R61" s="159"/>
      <c r="S61" s="127" t="s">
        <v>35</v>
      </c>
      <c r="U61" s="216"/>
      <c r="V61" s="106">
        <f t="shared" si="10"/>
        <v>2990</v>
      </c>
      <c r="W61" s="118"/>
      <c r="X61" s="106">
        <v>61</v>
      </c>
      <c r="Y61" s="159"/>
      <c r="Z61" s="214" t="s">
        <v>35</v>
      </c>
      <c r="AA61" s="218"/>
      <c r="AC61" s="108"/>
    </row>
    <row r="62" spans="1:29">
      <c r="A62" s="208" t="s">
        <v>136</v>
      </c>
      <c r="B62" s="95"/>
      <c r="C62" s="141">
        <v>3203</v>
      </c>
      <c r="D62" s="114"/>
      <c r="E62" s="142">
        <v>15</v>
      </c>
      <c r="F62" s="115"/>
      <c r="G62" s="143">
        <v>4195</v>
      </c>
      <c r="H62" s="115"/>
      <c r="I62" s="144">
        <v>19</v>
      </c>
      <c r="J62" s="55"/>
      <c r="K62" s="143">
        <v>3918</v>
      </c>
      <c r="L62" s="115"/>
      <c r="M62" s="144">
        <v>14</v>
      </c>
      <c r="N62" s="99"/>
      <c r="O62" s="143">
        <v>3858</v>
      </c>
      <c r="P62" s="115"/>
      <c r="Q62" s="144">
        <v>13</v>
      </c>
      <c r="R62" s="55"/>
      <c r="S62" s="145" t="s">
        <v>35</v>
      </c>
      <c r="T62" s="115"/>
      <c r="U62" s="147"/>
      <c r="V62" s="143">
        <f t="shared" si="10"/>
        <v>15174</v>
      </c>
      <c r="W62" s="115"/>
      <c r="X62" s="144">
        <f>SUM(E62,I62,M62,Q62)</f>
        <v>61</v>
      </c>
      <c r="Y62" s="55"/>
      <c r="Z62" s="145" t="s">
        <v>35</v>
      </c>
      <c r="AA62" s="28"/>
    </row>
    <row r="63" spans="1:29" ht="14.45" customHeight="1">
      <c r="A63" s="212"/>
      <c r="B63" s="111"/>
      <c r="C63" s="55"/>
      <c r="D63" s="115"/>
      <c r="E63" s="106"/>
      <c r="F63" s="118"/>
      <c r="G63" s="53"/>
      <c r="H63" s="169"/>
      <c r="I63" s="54"/>
      <c r="J63" s="169"/>
      <c r="K63" s="53"/>
      <c r="L63" s="169"/>
      <c r="M63" s="54"/>
      <c r="O63" s="53"/>
      <c r="P63" s="169"/>
      <c r="Q63" s="54"/>
      <c r="R63" s="169"/>
      <c r="S63" s="210"/>
      <c r="U63" s="219"/>
      <c r="V63" s="34"/>
      <c r="W63" s="220"/>
      <c r="X63" s="129"/>
      <c r="Y63" s="221"/>
      <c r="Z63" s="222"/>
      <c r="AA63" s="223"/>
    </row>
    <row r="64" spans="1:29">
      <c r="A64" s="124" t="s">
        <v>154</v>
      </c>
      <c r="Z64" s="99"/>
      <c r="AA64" s="99"/>
    </row>
    <row r="65" spans="1:29">
      <c r="Z65" s="99"/>
      <c r="AA65" s="99"/>
    </row>
    <row r="66" spans="1:29">
      <c r="A66" s="110" t="s">
        <v>155</v>
      </c>
      <c r="B66" s="111"/>
      <c r="C66" s="111"/>
      <c r="D66" s="111"/>
      <c r="E66" s="95"/>
      <c r="F66" s="111"/>
      <c r="G66" s="95"/>
      <c r="H66" s="111"/>
      <c r="I66" s="95"/>
      <c r="J66" s="111"/>
      <c r="K66" s="95"/>
      <c r="L66" s="111"/>
      <c r="M66" s="95"/>
      <c r="O66" s="95"/>
      <c r="P66" s="111"/>
      <c r="Q66" s="95"/>
      <c r="R66" s="111"/>
      <c r="S66" s="111"/>
      <c r="V66" s="111"/>
      <c r="W66" s="111"/>
      <c r="X66" s="95"/>
      <c r="Y66" s="111"/>
      <c r="Z66" s="99"/>
      <c r="AA66" s="99"/>
    </row>
    <row r="67" spans="1:29">
      <c r="A67" s="211"/>
      <c r="B67" s="111"/>
      <c r="C67" s="111"/>
      <c r="D67" s="111"/>
      <c r="E67" s="95"/>
      <c r="F67" s="111"/>
      <c r="G67" s="95"/>
      <c r="H67" s="111"/>
      <c r="I67" s="95"/>
      <c r="J67" s="111"/>
      <c r="K67" s="95"/>
      <c r="L67" s="111"/>
      <c r="M67" s="95"/>
      <c r="O67" s="95"/>
      <c r="P67" s="111"/>
      <c r="Q67" s="95"/>
      <c r="R67" s="111"/>
      <c r="S67" s="111"/>
      <c r="V67" s="111"/>
      <c r="W67" s="111"/>
      <c r="X67" s="95"/>
      <c r="Y67" s="111"/>
      <c r="Z67" s="99"/>
      <c r="AA67" s="99"/>
    </row>
    <row r="68" spans="1:29" ht="15.75" thickBot="1">
      <c r="A68" s="111"/>
      <c r="B68" s="95"/>
      <c r="C68" s="63" t="s">
        <v>14</v>
      </c>
      <c r="D68" s="26"/>
      <c r="E68" s="64" t="s">
        <v>15</v>
      </c>
      <c r="F68" s="26"/>
      <c r="G68" s="63" t="s">
        <v>16</v>
      </c>
      <c r="H68" s="26"/>
      <c r="I68" s="64" t="s">
        <v>17</v>
      </c>
      <c r="J68" s="26"/>
      <c r="K68" s="63" t="s">
        <v>18</v>
      </c>
      <c r="L68" s="26"/>
      <c r="M68" s="64" t="s">
        <v>19</v>
      </c>
      <c r="N68" s="26"/>
      <c r="O68" s="63" t="s">
        <v>20</v>
      </c>
      <c r="P68" s="26"/>
      <c r="Q68" s="64" t="s">
        <v>21</v>
      </c>
      <c r="R68" s="26"/>
      <c r="S68" s="63" t="s">
        <v>22</v>
      </c>
      <c r="T68" s="26"/>
      <c r="U68" s="87"/>
      <c r="V68" s="88" t="s">
        <v>23</v>
      </c>
      <c r="W68" s="91"/>
      <c r="X68" s="89" t="s">
        <v>24</v>
      </c>
      <c r="Y68" s="91"/>
      <c r="Z68" s="88" t="s">
        <v>22</v>
      </c>
      <c r="AA68" s="225"/>
    </row>
    <row r="69" spans="1:29">
      <c r="A69" s="111"/>
      <c r="B69" s="95"/>
      <c r="C69" s="96"/>
      <c r="D69" s="96"/>
      <c r="E69" s="112"/>
      <c r="F69" s="96"/>
      <c r="G69" s="96"/>
      <c r="H69" s="96"/>
      <c r="I69" s="112"/>
      <c r="J69" s="96"/>
      <c r="K69" s="96"/>
      <c r="L69" s="96"/>
      <c r="M69" s="112"/>
      <c r="O69" s="96"/>
      <c r="P69" s="96"/>
      <c r="Q69" s="112"/>
      <c r="R69" s="96"/>
      <c r="S69" s="96"/>
      <c r="U69" s="216"/>
      <c r="V69" s="96"/>
      <c r="W69" s="96"/>
      <c r="X69" s="112"/>
      <c r="Y69" s="96"/>
      <c r="Z69" s="96"/>
      <c r="AA69" s="217"/>
    </row>
    <row r="70" spans="1:29">
      <c r="A70" s="204" t="s">
        <v>131</v>
      </c>
      <c r="B70" s="95"/>
      <c r="C70" s="29">
        <v>7696</v>
      </c>
      <c r="D70" s="114"/>
      <c r="E70" s="30">
        <v>6601</v>
      </c>
      <c r="F70" s="115"/>
      <c r="G70" s="34">
        <v>11229</v>
      </c>
      <c r="H70" s="115"/>
      <c r="I70" s="129">
        <v>12435</v>
      </c>
      <c r="J70" s="55"/>
      <c r="K70" s="34">
        <v>8154</v>
      </c>
      <c r="L70" s="115"/>
      <c r="M70" s="129">
        <v>7392</v>
      </c>
      <c r="N70" s="99"/>
      <c r="O70" s="34">
        <v>4812</v>
      </c>
      <c r="P70" s="115"/>
      <c r="Q70" s="129">
        <v>3362</v>
      </c>
      <c r="R70" s="55"/>
      <c r="S70" s="130">
        <v>43.129089827483597</v>
      </c>
      <c r="T70" s="115"/>
      <c r="U70" s="147"/>
      <c r="V70" s="34">
        <f t="shared" ref="V70:V75" si="11">SUM(C70,G70,K70,O70)</f>
        <v>31891</v>
      </c>
      <c r="W70" s="115"/>
      <c r="X70" s="129">
        <f t="shared" ref="X70:X75" si="12">SUM(E70,I70,M70,Q70)</f>
        <v>29790</v>
      </c>
      <c r="Y70" s="55"/>
      <c r="Z70" s="130">
        <f t="shared" si="3"/>
        <v>7.0527022490768712</v>
      </c>
      <c r="AA70" s="28"/>
    </row>
    <row r="71" spans="1:29">
      <c r="A71" s="233" t="s">
        <v>132</v>
      </c>
      <c r="B71" s="95"/>
      <c r="C71" s="131">
        <v>1382</v>
      </c>
      <c r="D71" s="117"/>
      <c r="E71" s="131">
        <v>1274</v>
      </c>
      <c r="F71" s="118"/>
      <c r="G71" s="132">
        <v>2368</v>
      </c>
      <c r="H71" s="118"/>
      <c r="I71" s="132">
        <v>2623</v>
      </c>
      <c r="J71" s="106"/>
      <c r="K71" s="132">
        <v>1951</v>
      </c>
      <c r="L71" s="118"/>
      <c r="M71" s="132">
        <v>1724</v>
      </c>
      <c r="N71" s="104"/>
      <c r="O71" s="132">
        <v>977</v>
      </c>
      <c r="P71" s="118"/>
      <c r="Q71" s="132">
        <v>486</v>
      </c>
      <c r="R71" s="106"/>
      <c r="S71" s="133">
        <v>101.028806584362</v>
      </c>
      <c r="T71" s="118"/>
      <c r="U71" s="148"/>
      <c r="V71" s="132">
        <f t="shared" si="11"/>
        <v>6678</v>
      </c>
      <c r="W71" s="118"/>
      <c r="X71" s="132">
        <f t="shared" si="12"/>
        <v>6107</v>
      </c>
      <c r="Y71" s="106"/>
      <c r="Z71" s="133">
        <f t="shared" si="3"/>
        <v>9.3499263140658257</v>
      </c>
      <c r="AA71" s="28"/>
    </row>
    <row r="72" spans="1:29">
      <c r="A72" s="204" t="s">
        <v>133</v>
      </c>
      <c r="B72" s="95"/>
      <c r="C72" s="29">
        <v>1121</v>
      </c>
      <c r="D72" s="114"/>
      <c r="E72" s="30">
        <v>1059</v>
      </c>
      <c r="F72" s="115"/>
      <c r="G72" s="34">
        <v>1290</v>
      </c>
      <c r="H72" s="115"/>
      <c r="I72" s="129">
        <v>1102</v>
      </c>
      <c r="J72" s="55"/>
      <c r="K72" s="34">
        <v>1692</v>
      </c>
      <c r="L72" s="115"/>
      <c r="M72" s="129">
        <v>1403</v>
      </c>
      <c r="N72" s="99"/>
      <c r="O72" s="34">
        <v>999</v>
      </c>
      <c r="P72" s="115"/>
      <c r="Q72" s="129">
        <v>1337</v>
      </c>
      <c r="R72" s="55"/>
      <c r="S72" s="130">
        <v>-25.280479</v>
      </c>
      <c r="T72" s="115"/>
      <c r="U72" s="147"/>
      <c r="V72" s="34">
        <f t="shared" si="11"/>
        <v>5102</v>
      </c>
      <c r="W72" s="115"/>
      <c r="X72" s="129">
        <f t="shared" si="12"/>
        <v>4901</v>
      </c>
      <c r="Y72" s="55"/>
      <c r="Z72" s="130">
        <f t="shared" si="3"/>
        <v>4.1012038359518463</v>
      </c>
      <c r="AA72" s="28"/>
    </row>
    <row r="73" spans="1:29">
      <c r="A73" s="204" t="s">
        <v>134</v>
      </c>
      <c r="B73" s="95"/>
      <c r="C73" s="29">
        <v>1387</v>
      </c>
      <c r="D73" s="114"/>
      <c r="E73" s="30">
        <v>1718</v>
      </c>
      <c r="F73" s="115"/>
      <c r="G73" s="34">
        <v>2668</v>
      </c>
      <c r="H73" s="115"/>
      <c r="I73" s="129">
        <v>3174</v>
      </c>
      <c r="J73" s="55"/>
      <c r="K73" s="34">
        <v>2536</v>
      </c>
      <c r="L73" s="115"/>
      <c r="M73" s="129">
        <v>2606</v>
      </c>
      <c r="N73" s="99"/>
      <c r="O73" s="34">
        <v>1850</v>
      </c>
      <c r="P73" s="115"/>
      <c r="Q73" s="129">
        <v>1509</v>
      </c>
      <c r="R73" s="55"/>
      <c r="S73" s="130">
        <v>22.597746852219998</v>
      </c>
      <c r="T73" s="115"/>
      <c r="U73" s="147"/>
      <c r="V73" s="34">
        <f t="shared" si="11"/>
        <v>8441</v>
      </c>
      <c r="W73" s="115"/>
      <c r="X73" s="129">
        <f t="shared" si="12"/>
        <v>9007</v>
      </c>
      <c r="Y73" s="55"/>
      <c r="Z73" s="130">
        <f t="shared" si="3"/>
        <v>-6.2840013322971027</v>
      </c>
      <c r="AA73" s="28"/>
    </row>
    <row r="74" spans="1:29" ht="14.45" customHeight="1">
      <c r="A74" s="215" t="s">
        <v>135</v>
      </c>
      <c r="B74" s="111"/>
      <c r="C74" s="106">
        <v>3288</v>
      </c>
      <c r="D74" s="118"/>
      <c r="E74" s="106">
        <v>3421</v>
      </c>
      <c r="F74" s="118"/>
      <c r="G74" s="54">
        <v>4687</v>
      </c>
      <c r="H74" s="159"/>
      <c r="I74" s="54">
        <v>5005</v>
      </c>
      <c r="J74" s="159"/>
      <c r="K74" s="54">
        <v>4110</v>
      </c>
      <c r="L74" s="159"/>
      <c r="M74" s="106">
        <v>3803</v>
      </c>
      <c r="O74" s="54">
        <v>4043</v>
      </c>
      <c r="P74" s="159"/>
      <c r="Q74" s="106">
        <v>3034</v>
      </c>
      <c r="R74" s="159"/>
      <c r="S74" s="127">
        <f>(O74-Q74)/Q74*100</f>
        <v>33.256427158866181</v>
      </c>
      <c r="U74" s="216"/>
      <c r="V74" s="106">
        <f t="shared" si="11"/>
        <v>16128</v>
      </c>
      <c r="W74" s="118"/>
      <c r="X74" s="106">
        <f t="shared" si="12"/>
        <v>15263</v>
      </c>
      <c r="Y74" s="159"/>
      <c r="Z74" s="214">
        <f t="shared" si="3"/>
        <v>5.667300006551792</v>
      </c>
      <c r="AA74" s="218"/>
      <c r="AC74" s="108"/>
    </row>
    <row r="75" spans="1:29">
      <c r="A75" s="208" t="s">
        <v>136</v>
      </c>
      <c r="B75" s="95"/>
      <c r="C75" s="141">
        <f>SUM(C70,C72:C74)</f>
        <v>13492</v>
      </c>
      <c r="D75" s="114"/>
      <c r="E75" s="142">
        <v>12799</v>
      </c>
      <c r="F75" s="115"/>
      <c r="G75" s="143">
        <f>SUM(G70,G72:G74)</f>
        <v>19874</v>
      </c>
      <c r="H75" s="115"/>
      <c r="I75" s="144">
        <v>21716</v>
      </c>
      <c r="J75" s="55"/>
      <c r="K75" s="143">
        <f>SUM(K70,K72:K74)</f>
        <v>16492</v>
      </c>
      <c r="L75" s="115"/>
      <c r="M75" s="144">
        <v>15204</v>
      </c>
      <c r="N75" s="99"/>
      <c r="O75" s="143">
        <f>SUM(O70,O72:O74)</f>
        <v>11704</v>
      </c>
      <c r="P75" s="115"/>
      <c r="Q75" s="144">
        <v>9728</v>
      </c>
      <c r="R75" s="55"/>
      <c r="S75" s="145">
        <v>20.3125</v>
      </c>
      <c r="T75" s="115"/>
      <c r="U75" s="147"/>
      <c r="V75" s="143">
        <f t="shared" si="11"/>
        <v>61562</v>
      </c>
      <c r="W75" s="115"/>
      <c r="X75" s="144">
        <f t="shared" si="12"/>
        <v>59447</v>
      </c>
      <c r="Y75" s="55"/>
      <c r="Z75" s="145">
        <f t="shared" si="3"/>
        <v>3.5577909734721684</v>
      </c>
      <c r="AA75" s="28"/>
    </row>
    <row r="76" spans="1:29" ht="14.45" customHeight="1">
      <c r="A76" s="212"/>
      <c r="B76" s="111"/>
      <c r="C76" s="55"/>
      <c r="D76" s="115"/>
      <c r="E76" s="106"/>
      <c r="F76" s="118"/>
      <c r="G76" s="53"/>
      <c r="H76" s="169"/>
      <c r="I76" s="54"/>
      <c r="J76" s="169"/>
      <c r="K76" s="53"/>
      <c r="L76" s="169"/>
      <c r="M76" s="54"/>
      <c r="O76" s="53"/>
      <c r="P76" s="169"/>
      <c r="Q76" s="54"/>
      <c r="R76" s="169"/>
      <c r="S76" s="210"/>
      <c r="U76" s="219"/>
      <c r="V76" s="34"/>
      <c r="W76" s="220"/>
      <c r="X76" s="129"/>
      <c r="Y76" s="221"/>
      <c r="Z76" s="222"/>
      <c r="AA76" s="223"/>
    </row>
    <row r="77" spans="1:29">
      <c r="O77" s="108"/>
      <c r="Q77" s="108"/>
      <c r="AB77" s="108"/>
    </row>
    <row r="78" spans="1:29">
      <c r="C78" s="108"/>
      <c r="G78" s="108"/>
      <c r="K78" s="108"/>
      <c r="M78" s="108"/>
      <c r="O78" s="108"/>
      <c r="V78" s="108"/>
    </row>
  </sheetData>
  <pageMargins left="0.31496062992125984" right="0.11811023622047245" top="0.15748031496062992" bottom="0.15748031496062992" header="0.31496062992125984" footer="0.31496062992125984"/>
  <pageSetup scale="4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61"/>
  <sheetViews>
    <sheetView showGridLines="0" zoomScale="75" zoomScaleNormal="75" workbookViewId="0">
      <selection activeCell="AE43" sqref="AE43"/>
    </sheetView>
  </sheetViews>
  <sheetFormatPr defaultColWidth="11.5703125" defaultRowHeight="15"/>
  <cols>
    <col min="1" max="1" width="40.7109375" customWidth="1"/>
    <col min="2" max="2" width="2.7109375" customWidth="1"/>
    <col min="3" max="3" width="10.7109375" customWidth="1"/>
    <col min="4" max="4" width="1.7109375" customWidth="1"/>
    <col min="5" max="5" width="15.7109375" customWidth="1"/>
    <col min="6" max="6" width="1.7109375" customWidth="1"/>
    <col min="7" max="7" width="15.7109375" customWidth="1"/>
    <col min="8" max="8" width="5.7109375" customWidth="1"/>
    <col min="9" max="9" width="15.7109375" customWidth="1"/>
    <col min="10" max="10" width="1.7109375" customWidth="1"/>
    <col min="11" max="11" width="15.7109375" customWidth="1"/>
    <col min="12" max="12" width="5.7109375" customWidth="1"/>
    <col min="13" max="13" width="15.7109375" customWidth="1"/>
    <col min="14" max="14" width="1.7109375" customWidth="1"/>
    <col min="15" max="15" width="15.7109375" customWidth="1"/>
    <col min="16" max="16" width="5.7109375" customWidth="1"/>
    <col min="17" max="17" width="15.7109375" customWidth="1"/>
    <col min="18" max="18" width="1.7109375" customWidth="1"/>
    <col min="19" max="19" width="15.7109375" customWidth="1"/>
    <col min="20" max="20" width="1.7109375" customWidth="1"/>
    <col min="21" max="21" width="12.7109375" customWidth="1"/>
    <col min="22" max="22" width="5.7109375" customWidth="1"/>
    <col min="23" max="23" width="1.7109375" customWidth="1"/>
    <col min="24" max="24" width="15.7109375" customWidth="1"/>
    <col min="25" max="25" width="1.7109375" customWidth="1"/>
    <col min="26" max="26" width="15.7109375" customWidth="1"/>
    <col min="27" max="27" width="1.7109375" customWidth="1"/>
    <col min="28" max="28" width="12.7109375" customWidth="1"/>
    <col min="29" max="29" width="1.7109375" customWidth="1"/>
  </cols>
  <sheetData>
    <row r="1" spans="1:30">
      <c r="A1" s="110" t="s">
        <v>156</v>
      </c>
      <c r="B1" s="111"/>
      <c r="C1" s="111"/>
      <c r="D1" s="109"/>
      <c r="E1" s="111"/>
      <c r="F1" s="111"/>
      <c r="G1" s="95"/>
      <c r="H1" s="109"/>
      <c r="I1" s="111"/>
      <c r="J1" s="111"/>
      <c r="K1" s="95"/>
      <c r="L1" s="111"/>
      <c r="M1" s="111"/>
      <c r="N1" s="111"/>
      <c r="O1" s="95"/>
      <c r="P1" s="111"/>
      <c r="Q1" s="111"/>
      <c r="R1" s="111"/>
      <c r="S1" s="111"/>
      <c r="T1" s="111"/>
      <c r="U1" s="109"/>
      <c r="V1" s="109"/>
      <c r="W1" s="109"/>
      <c r="X1" s="111"/>
      <c r="Y1" s="111"/>
      <c r="Z1" s="95"/>
      <c r="AA1" s="111"/>
      <c r="AB1" s="111"/>
    </row>
    <row r="2" spans="1:30">
      <c r="A2" s="95"/>
      <c r="B2" s="95"/>
      <c r="C2" s="95"/>
      <c r="D2" s="109"/>
      <c r="E2" s="95"/>
      <c r="F2" s="95"/>
      <c r="G2" s="95"/>
      <c r="H2" s="109"/>
      <c r="I2" s="95"/>
      <c r="J2" s="95"/>
      <c r="K2" s="95"/>
      <c r="L2" s="95"/>
      <c r="M2" s="95"/>
      <c r="N2" s="95"/>
      <c r="O2" s="95"/>
      <c r="P2" s="95"/>
      <c r="Q2" s="95"/>
      <c r="R2" s="95"/>
      <c r="S2" s="95"/>
      <c r="T2" s="95"/>
      <c r="U2" s="109"/>
      <c r="V2" s="109"/>
      <c r="W2" s="109"/>
      <c r="X2" s="95"/>
      <c r="Y2" s="95"/>
      <c r="Z2" s="95"/>
      <c r="AA2" s="95"/>
      <c r="AB2" s="95"/>
    </row>
    <row r="3" spans="1:30">
      <c r="A3" s="95"/>
      <c r="B3" s="95"/>
      <c r="C3" s="95"/>
      <c r="D3" s="109"/>
      <c r="E3" s="95"/>
      <c r="F3" s="95"/>
      <c r="G3" s="95"/>
      <c r="H3" s="109"/>
      <c r="I3" s="95"/>
      <c r="J3" s="95"/>
      <c r="K3" s="95"/>
      <c r="L3" s="95"/>
      <c r="M3" s="95"/>
      <c r="N3" s="95"/>
      <c r="O3" s="95"/>
      <c r="P3" s="95"/>
      <c r="Q3" s="95"/>
      <c r="R3" s="95"/>
      <c r="S3" s="95"/>
      <c r="T3" s="95"/>
      <c r="U3" s="109"/>
      <c r="V3" s="109"/>
      <c r="W3" s="109"/>
      <c r="X3" s="95"/>
      <c r="Y3" s="95"/>
      <c r="Z3" s="95"/>
      <c r="AA3" s="95"/>
      <c r="AB3" s="95"/>
    </row>
    <row r="4" spans="1:30" ht="15.75" thickBot="1">
      <c r="A4" s="111"/>
      <c r="B4" s="111"/>
      <c r="C4" s="63" t="s">
        <v>77</v>
      </c>
      <c r="D4" s="95"/>
      <c r="E4" s="63" t="s">
        <v>14</v>
      </c>
      <c r="F4" s="26"/>
      <c r="G4" s="64" t="s">
        <v>15</v>
      </c>
      <c r="H4" s="26"/>
      <c r="I4" s="63" t="s">
        <v>16</v>
      </c>
      <c r="J4" s="26"/>
      <c r="K4" s="64" t="s">
        <v>17</v>
      </c>
      <c r="L4" s="26"/>
      <c r="M4" s="63" t="s">
        <v>18</v>
      </c>
      <c r="N4" s="26"/>
      <c r="O4" s="64" t="s">
        <v>19</v>
      </c>
      <c r="P4" s="26"/>
      <c r="Q4" s="63" t="s">
        <v>20</v>
      </c>
      <c r="R4" s="26"/>
      <c r="S4" s="64" t="s">
        <v>157</v>
      </c>
      <c r="T4" s="26"/>
      <c r="U4" s="63" t="s">
        <v>22</v>
      </c>
      <c r="V4" s="26"/>
      <c r="W4" s="87"/>
      <c r="X4" s="88" t="s">
        <v>23</v>
      </c>
      <c r="Y4" s="91"/>
      <c r="Z4" s="89" t="s">
        <v>24</v>
      </c>
      <c r="AA4" s="91"/>
      <c r="AB4" s="88" t="s">
        <v>22</v>
      </c>
      <c r="AC4" s="90"/>
      <c r="AD4" s="108"/>
    </row>
    <row r="5" spans="1:30">
      <c r="A5" s="111"/>
      <c r="B5" s="111"/>
      <c r="C5" s="112"/>
      <c r="D5" s="95"/>
      <c r="E5" s="26"/>
      <c r="F5" s="26"/>
      <c r="G5" s="47"/>
      <c r="H5" s="109"/>
      <c r="I5" s="96"/>
      <c r="J5" s="96"/>
      <c r="K5" s="112"/>
      <c r="L5" s="96"/>
      <c r="M5" s="96"/>
      <c r="N5" s="96"/>
      <c r="O5" s="112"/>
      <c r="P5" s="96"/>
      <c r="Q5" s="26"/>
      <c r="R5" s="26"/>
      <c r="S5" s="47"/>
      <c r="T5" s="96"/>
      <c r="U5" s="26"/>
      <c r="V5" s="96"/>
      <c r="W5" s="146"/>
      <c r="X5" s="26"/>
      <c r="Y5" s="26"/>
      <c r="Z5" s="47"/>
      <c r="AA5" s="26"/>
      <c r="AB5" s="26"/>
      <c r="AC5" s="28"/>
      <c r="AD5" s="108"/>
    </row>
    <row r="6" spans="1:30">
      <c r="A6" s="182" t="s">
        <v>78</v>
      </c>
      <c r="B6" s="234"/>
      <c r="C6" s="182" t="s">
        <v>79</v>
      </c>
      <c r="D6" s="95"/>
      <c r="E6" s="134">
        <v>12099</v>
      </c>
      <c r="F6" s="117"/>
      <c r="G6" s="134">
        <v>19115</v>
      </c>
      <c r="H6" s="118"/>
      <c r="I6" s="135">
        <v>13110</v>
      </c>
      <c r="J6" s="118"/>
      <c r="K6" s="135">
        <v>23346</v>
      </c>
      <c r="L6" s="106"/>
      <c r="M6" s="135">
        <v>14262</v>
      </c>
      <c r="N6" s="118"/>
      <c r="O6" s="135">
        <v>10546</v>
      </c>
      <c r="P6" s="104"/>
      <c r="Q6" s="135">
        <v>15587</v>
      </c>
      <c r="R6" s="118"/>
      <c r="S6" s="135">
        <v>11171</v>
      </c>
      <c r="T6" s="106"/>
      <c r="U6" s="136">
        <v>39.5</v>
      </c>
      <c r="V6" s="118"/>
      <c r="W6" s="148"/>
      <c r="X6" s="135">
        <v>55058</v>
      </c>
      <c r="Y6" s="118"/>
      <c r="Z6" s="135">
        <v>64178</v>
      </c>
      <c r="AA6" s="106"/>
      <c r="AB6" s="136">
        <v>-14.210477110536299</v>
      </c>
      <c r="AC6" s="28"/>
    </row>
    <row r="7" spans="1:30">
      <c r="A7" s="182" t="s">
        <v>80</v>
      </c>
      <c r="B7" s="234"/>
      <c r="C7" s="182" t="s">
        <v>79</v>
      </c>
      <c r="D7" s="95"/>
      <c r="E7" s="134">
        <v>21814</v>
      </c>
      <c r="F7" s="117"/>
      <c r="G7" s="134">
        <v>29386</v>
      </c>
      <c r="H7" s="118"/>
      <c r="I7" s="135">
        <v>27701</v>
      </c>
      <c r="J7" s="118"/>
      <c r="K7" s="135">
        <v>37033</v>
      </c>
      <c r="L7" s="106"/>
      <c r="M7" s="135">
        <v>19029</v>
      </c>
      <c r="N7" s="118"/>
      <c r="O7" s="135">
        <v>26112</v>
      </c>
      <c r="P7" s="104"/>
      <c r="Q7" s="135">
        <v>18610</v>
      </c>
      <c r="R7" s="118"/>
      <c r="S7" s="135">
        <v>17553</v>
      </c>
      <c r="T7" s="106"/>
      <c r="U7" s="136">
        <v>6</v>
      </c>
      <c r="V7" s="118"/>
      <c r="W7" s="148"/>
      <c r="X7" s="135">
        <v>87154</v>
      </c>
      <c r="Y7" s="118"/>
      <c r="Z7" s="135">
        <v>110084</v>
      </c>
      <c r="AA7" s="106"/>
      <c r="AB7" s="136">
        <v>-20.829548344900299</v>
      </c>
      <c r="AC7" s="28"/>
    </row>
    <row r="8" spans="1:30">
      <c r="A8" s="182" t="s">
        <v>81</v>
      </c>
      <c r="B8" s="234"/>
      <c r="C8" s="182" t="s">
        <v>79</v>
      </c>
      <c r="D8" s="95"/>
      <c r="E8" s="134">
        <v>435</v>
      </c>
      <c r="F8" s="117"/>
      <c r="G8" s="134">
        <v>718</v>
      </c>
      <c r="H8" s="118"/>
      <c r="I8" s="135">
        <v>704</v>
      </c>
      <c r="J8" s="118"/>
      <c r="K8" s="135">
        <v>2039</v>
      </c>
      <c r="L8" s="106"/>
      <c r="M8" s="135">
        <v>556</v>
      </c>
      <c r="N8" s="118"/>
      <c r="O8" s="135">
        <v>1189</v>
      </c>
      <c r="P8" s="104"/>
      <c r="Q8" s="135">
        <v>146</v>
      </c>
      <c r="R8" s="118"/>
      <c r="S8" s="135">
        <v>797</v>
      </c>
      <c r="T8" s="106"/>
      <c r="U8" s="136">
        <v>-81.7</v>
      </c>
      <c r="V8" s="118"/>
      <c r="W8" s="148"/>
      <c r="X8" s="135">
        <v>1841</v>
      </c>
      <c r="Y8" s="118"/>
      <c r="Z8" s="135">
        <v>4743</v>
      </c>
      <c r="AA8" s="106"/>
      <c r="AB8" s="136">
        <v>-61.184904069154499</v>
      </c>
      <c r="AC8" s="28"/>
    </row>
    <row r="9" spans="1:30">
      <c r="A9" s="182" t="s">
        <v>82</v>
      </c>
      <c r="B9" s="234"/>
      <c r="C9" s="182" t="s">
        <v>83</v>
      </c>
      <c r="D9" s="95"/>
      <c r="E9" s="134">
        <v>47554</v>
      </c>
      <c r="F9" s="117"/>
      <c r="G9" s="134">
        <v>50740</v>
      </c>
      <c r="H9" s="118"/>
      <c r="I9" s="135">
        <v>51710</v>
      </c>
      <c r="J9" s="118"/>
      <c r="K9" s="135">
        <v>57995</v>
      </c>
      <c r="L9" s="106"/>
      <c r="M9" s="135">
        <v>49447</v>
      </c>
      <c r="N9" s="118"/>
      <c r="O9" s="135">
        <v>36463</v>
      </c>
      <c r="P9" s="104"/>
      <c r="Q9" s="135">
        <v>52408</v>
      </c>
      <c r="R9" s="118"/>
      <c r="S9" s="135">
        <v>34201</v>
      </c>
      <c r="T9" s="106"/>
      <c r="U9" s="136">
        <v>53.2</v>
      </c>
      <c r="V9" s="118"/>
      <c r="W9" s="148"/>
      <c r="X9" s="135">
        <v>201119</v>
      </c>
      <c r="Y9" s="118"/>
      <c r="Z9" s="135">
        <v>179399</v>
      </c>
      <c r="AA9" s="106"/>
      <c r="AB9" s="136">
        <v>12.1070908979426</v>
      </c>
      <c r="AC9" s="28"/>
    </row>
    <row r="10" spans="1:30">
      <c r="A10" s="182" t="s">
        <v>84</v>
      </c>
      <c r="B10" s="234"/>
      <c r="C10" s="182" t="s">
        <v>83</v>
      </c>
      <c r="D10" s="95"/>
      <c r="E10" s="134">
        <v>55073</v>
      </c>
      <c r="F10" s="117"/>
      <c r="G10" s="134">
        <v>62079</v>
      </c>
      <c r="H10" s="118"/>
      <c r="I10" s="135">
        <v>62855</v>
      </c>
      <c r="J10" s="118"/>
      <c r="K10" s="135">
        <v>78064</v>
      </c>
      <c r="L10" s="106"/>
      <c r="M10" s="135">
        <v>61342</v>
      </c>
      <c r="N10" s="118"/>
      <c r="O10" s="135">
        <v>65512</v>
      </c>
      <c r="P10" s="104"/>
      <c r="Q10" s="135">
        <v>59421</v>
      </c>
      <c r="R10" s="118"/>
      <c r="S10" s="135">
        <v>52961</v>
      </c>
      <c r="T10" s="106"/>
      <c r="U10" s="136">
        <v>12.2</v>
      </c>
      <c r="V10" s="118"/>
      <c r="W10" s="148"/>
      <c r="X10" s="135">
        <v>238691</v>
      </c>
      <c r="Y10" s="118"/>
      <c r="Z10" s="135">
        <v>258616</v>
      </c>
      <c r="AA10" s="106"/>
      <c r="AB10" s="136">
        <v>-7.7044730411111502</v>
      </c>
      <c r="AC10" s="28"/>
    </row>
    <row r="11" spans="1:30">
      <c r="A11" s="182" t="s">
        <v>158</v>
      </c>
      <c r="B11" s="234"/>
      <c r="C11" s="182" t="s">
        <v>83</v>
      </c>
      <c r="D11" s="95"/>
      <c r="E11" s="134">
        <v>10656</v>
      </c>
      <c r="F11" s="117"/>
      <c r="G11" s="134">
        <v>107</v>
      </c>
      <c r="H11" s="118"/>
      <c r="I11" s="135">
        <v>7536</v>
      </c>
      <c r="J11" s="118"/>
      <c r="K11" s="135">
        <v>2182</v>
      </c>
      <c r="L11" s="106"/>
      <c r="M11" s="135">
        <v>11516</v>
      </c>
      <c r="N11" s="118"/>
      <c r="O11" s="135">
        <v>6220</v>
      </c>
      <c r="P11" s="104"/>
      <c r="Q11" s="135">
        <v>23076</v>
      </c>
      <c r="R11" s="118"/>
      <c r="S11" s="135">
        <v>12589</v>
      </c>
      <c r="T11" s="106"/>
      <c r="U11" s="136">
        <v>83.3</v>
      </c>
      <c r="V11" s="118"/>
      <c r="W11" s="148"/>
      <c r="X11" s="135">
        <v>52784</v>
      </c>
      <c r="Y11" s="118"/>
      <c r="Z11" s="135">
        <v>21098</v>
      </c>
      <c r="AA11" s="106"/>
      <c r="AB11" s="136">
        <v>150.18485164470599</v>
      </c>
      <c r="AC11" s="28"/>
    </row>
    <row r="12" spans="1:30">
      <c r="A12" s="182" t="s">
        <v>86</v>
      </c>
      <c r="B12" s="234"/>
      <c r="C12" s="182" t="s">
        <v>87</v>
      </c>
      <c r="D12" s="95"/>
      <c r="E12" s="134">
        <v>1810</v>
      </c>
      <c r="F12" s="117"/>
      <c r="G12" s="134">
        <v>1809</v>
      </c>
      <c r="H12" s="118"/>
      <c r="I12" s="135">
        <v>1813</v>
      </c>
      <c r="J12" s="118"/>
      <c r="K12" s="135">
        <v>2814</v>
      </c>
      <c r="L12" s="106"/>
      <c r="M12" s="135">
        <v>2251</v>
      </c>
      <c r="N12" s="118"/>
      <c r="O12" s="135">
        <v>2192</v>
      </c>
      <c r="P12" s="104"/>
      <c r="Q12" s="135">
        <v>2059</v>
      </c>
      <c r="R12" s="118"/>
      <c r="S12" s="135">
        <v>1899</v>
      </c>
      <c r="T12" s="106"/>
      <c r="U12" s="136">
        <v>8.4</v>
      </c>
      <c r="V12" s="118"/>
      <c r="W12" s="148"/>
      <c r="X12" s="135">
        <v>7933</v>
      </c>
      <c r="Y12" s="118"/>
      <c r="Z12" s="135">
        <v>8714</v>
      </c>
      <c r="AA12" s="106"/>
      <c r="AB12" s="136">
        <v>-8.9625889373422094</v>
      </c>
      <c r="AC12" s="28"/>
    </row>
    <row r="13" spans="1:30">
      <c r="A13" s="182" t="s">
        <v>88</v>
      </c>
      <c r="B13" s="234"/>
      <c r="C13" s="182" t="s">
        <v>87</v>
      </c>
      <c r="D13" s="95"/>
      <c r="E13" s="134">
        <v>62918</v>
      </c>
      <c r="F13" s="117"/>
      <c r="G13" s="134">
        <v>70683</v>
      </c>
      <c r="H13" s="118"/>
      <c r="I13" s="135">
        <v>54857</v>
      </c>
      <c r="J13" s="118"/>
      <c r="K13" s="135">
        <v>67390</v>
      </c>
      <c r="L13" s="106"/>
      <c r="M13" s="135">
        <v>59869</v>
      </c>
      <c r="N13" s="118"/>
      <c r="O13" s="135">
        <v>36879</v>
      </c>
      <c r="P13" s="104"/>
      <c r="Q13" s="135">
        <v>54837</v>
      </c>
      <c r="R13" s="118"/>
      <c r="S13" s="135">
        <v>40275</v>
      </c>
      <c r="T13" s="106"/>
      <c r="U13" s="136">
        <v>36.200000000000003</v>
      </c>
      <c r="V13" s="118"/>
      <c r="W13" s="148"/>
      <c r="X13" s="135">
        <v>232481</v>
      </c>
      <c r="Y13" s="118"/>
      <c r="Z13" s="135">
        <v>215227</v>
      </c>
      <c r="AA13" s="106"/>
      <c r="AB13" s="136">
        <v>8.0166521858317008</v>
      </c>
      <c r="AC13" s="28"/>
    </row>
    <row r="14" spans="1:30">
      <c r="A14" s="182" t="s">
        <v>89</v>
      </c>
      <c r="B14" s="234"/>
      <c r="C14" s="182" t="s">
        <v>87</v>
      </c>
      <c r="D14" s="95"/>
      <c r="E14" s="134">
        <v>15873</v>
      </c>
      <c r="F14" s="117"/>
      <c r="G14" s="134">
        <v>18448</v>
      </c>
      <c r="H14" s="118"/>
      <c r="I14" s="135">
        <v>14417</v>
      </c>
      <c r="J14" s="118"/>
      <c r="K14" s="135">
        <v>25043</v>
      </c>
      <c r="L14" s="106"/>
      <c r="M14" s="135">
        <v>14724</v>
      </c>
      <c r="N14" s="118"/>
      <c r="O14" s="135">
        <v>16101</v>
      </c>
      <c r="P14" s="104"/>
      <c r="Q14" s="135">
        <v>15034</v>
      </c>
      <c r="R14" s="118"/>
      <c r="S14" s="135">
        <v>11748</v>
      </c>
      <c r="T14" s="106"/>
      <c r="U14" s="136">
        <v>28</v>
      </c>
      <c r="V14" s="118"/>
      <c r="W14" s="148"/>
      <c r="X14" s="135">
        <v>60048</v>
      </c>
      <c r="Y14" s="118"/>
      <c r="Z14" s="135">
        <v>71340</v>
      </c>
      <c r="AA14" s="106"/>
      <c r="AB14" s="136">
        <v>-15.8284272497897</v>
      </c>
      <c r="AC14" s="28"/>
    </row>
    <row r="15" spans="1:30">
      <c r="A15" s="182" t="s">
        <v>90</v>
      </c>
      <c r="B15" s="234"/>
      <c r="C15" s="182" t="s">
        <v>87</v>
      </c>
      <c r="D15" s="95"/>
      <c r="E15" s="134">
        <v>65157</v>
      </c>
      <c r="F15" s="117"/>
      <c r="G15" s="134">
        <v>76340</v>
      </c>
      <c r="H15" s="118"/>
      <c r="I15" s="135">
        <v>76814</v>
      </c>
      <c r="J15" s="118"/>
      <c r="K15" s="135">
        <v>81466</v>
      </c>
      <c r="L15" s="106"/>
      <c r="M15" s="135">
        <v>80429</v>
      </c>
      <c r="N15" s="118"/>
      <c r="O15" s="135">
        <v>68278</v>
      </c>
      <c r="P15" s="104"/>
      <c r="Q15" s="135">
        <v>78638</v>
      </c>
      <c r="R15" s="118"/>
      <c r="S15" s="135">
        <v>66985</v>
      </c>
      <c r="T15" s="106"/>
      <c r="U15" s="136">
        <v>17.399999999999999</v>
      </c>
      <c r="V15" s="118"/>
      <c r="W15" s="148"/>
      <c r="X15" s="135">
        <v>301038</v>
      </c>
      <c r="Y15" s="118"/>
      <c r="Z15" s="135">
        <v>293069</v>
      </c>
      <c r="AA15" s="106"/>
      <c r="AB15" s="136">
        <v>2.71915487479058</v>
      </c>
      <c r="AC15" s="28"/>
    </row>
    <row r="16" spans="1:30">
      <c r="A16" s="182" t="s">
        <v>91</v>
      </c>
      <c r="B16" s="234"/>
      <c r="C16" s="182" t="s">
        <v>87</v>
      </c>
      <c r="D16" s="95"/>
      <c r="E16" s="134">
        <v>62</v>
      </c>
      <c r="F16" s="117"/>
      <c r="G16" s="134" t="s">
        <v>55</v>
      </c>
      <c r="H16" s="118"/>
      <c r="I16" s="135">
        <v>222</v>
      </c>
      <c r="J16" s="118"/>
      <c r="K16" s="135" t="s">
        <v>55</v>
      </c>
      <c r="L16" s="106"/>
      <c r="M16" s="135">
        <v>923</v>
      </c>
      <c r="N16" s="118"/>
      <c r="O16" s="135" t="s">
        <v>55</v>
      </c>
      <c r="P16" s="104"/>
      <c r="Q16" s="135">
        <v>514</v>
      </c>
      <c r="R16" s="118"/>
      <c r="S16" s="135" t="s">
        <v>55</v>
      </c>
      <c r="T16" s="106"/>
      <c r="U16" s="136" t="s">
        <v>35</v>
      </c>
      <c r="V16" s="118"/>
      <c r="W16" s="148"/>
      <c r="X16" s="135">
        <v>1721</v>
      </c>
      <c r="Y16" s="118"/>
      <c r="Z16" s="135" t="s">
        <v>55</v>
      </c>
      <c r="AA16" s="106"/>
      <c r="AB16" s="136" t="s">
        <v>35</v>
      </c>
      <c r="AC16" s="28"/>
    </row>
    <row r="17" spans="1:30">
      <c r="A17" s="182" t="s">
        <v>93</v>
      </c>
      <c r="B17" s="234"/>
      <c r="C17" s="182" t="s">
        <v>94</v>
      </c>
      <c r="D17" s="95"/>
      <c r="E17" s="134">
        <v>48654</v>
      </c>
      <c r="F17" s="117"/>
      <c r="G17" s="134">
        <v>73821</v>
      </c>
      <c r="H17" s="118"/>
      <c r="I17" s="135">
        <v>42899</v>
      </c>
      <c r="J17" s="118"/>
      <c r="K17" s="135">
        <v>78466</v>
      </c>
      <c r="L17" s="106"/>
      <c r="M17" s="135">
        <v>51151</v>
      </c>
      <c r="N17" s="118"/>
      <c r="O17" s="135">
        <v>49396</v>
      </c>
      <c r="P17" s="104"/>
      <c r="Q17" s="135">
        <v>50913</v>
      </c>
      <c r="R17" s="118"/>
      <c r="S17" s="135">
        <v>42508</v>
      </c>
      <c r="T17" s="106"/>
      <c r="U17" s="136">
        <v>19.8</v>
      </c>
      <c r="V17" s="118"/>
      <c r="W17" s="148"/>
      <c r="X17" s="135">
        <v>193617</v>
      </c>
      <c r="Y17" s="118"/>
      <c r="Z17" s="135">
        <v>244191</v>
      </c>
      <c r="AA17" s="106"/>
      <c r="AB17" s="136">
        <v>-20.710837008735002</v>
      </c>
      <c r="AC17" s="28"/>
    </row>
    <row r="18" spans="1:30">
      <c r="A18" s="182" t="s">
        <v>92</v>
      </c>
      <c r="B18" s="234"/>
      <c r="C18" s="182" t="s">
        <v>94</v>
      </c>
      <c r="D18" s="95"/>
      <c r="E18" s="134" t="s">
        <v>55</v>
      </c>
      <c r="F18" s="117"/>
      <c r="G18" s="134" t="s">
        <v>55</v>
      </c>
      <c r="H18" s="118"/>
      <c r="I18" s="135" t="s">
        <v>55</v>
      </c>
      <c r="J18" s="118"/>
      <c r="K18" s="135" t="s">
        <v>55</v>
      </c>
      <c r="L18" s="106"/>
      <c r="M18" s="135">
        <v>137</v>
      </c>
      <c r="N18" s="118"/>
      <c r="O18" s="135" t="s">
        <v>55</v>
      </c>
      <c r="P18" s="104"/>
      <c r="Q18" s="135">
        <v>621</v>
      </c>
      <c r="R18" s="118"/>
      <c r="S18" s="135" t="s">
        <v>55</v>
      </c>
      <c r="T18" s="106"/>
      <c r="U18" s="136" t="s">
        <v>35</v>
      </c>
      <c r="V18" s="118"/>
      <c r="W18" s="148"/>
      <c r="X18" s="135">
        <v>758</v>
      </c>
      <c r="Y18" s="118"/>
      <c r="Z18" s="135" t="s">
        <v>55</v>
      </c>
      <c r="AA18" s="106"/>
      <c r="AB18" s="136" t="s">
        <v>35</v>
      </c>
      <c r="AC18" s="28"/>
    </row>
    <row r="19" spans="1:30">
      <c r="A19" s="182" t="s">
        <v>95</v>
      </c>
      <c r="B19" s="234"/>
      <c r="C19" s="182" t="s">
        <v>94</v>
      </c>
      <c r="D19" s="95"/>
      <c r="E19" s="134">
        <v>4766</v>
      </c>
      <c r="F19" s="117"/>
      <c r="G19" s="134">
        <v>6092</v>
      </c>
      <c r="H19" s="118"/>
      <c r="I19" s="135">
        <v>4343</v>
      </c>
      <c r="J19" s="118"/>
      <c r="K19" s="135">
        <v>6294</v>
      </c>
      <c r="L19" s="106"/>
      <c r="M19" s="135">
        <v>3683</v>
      </c>
      <c r="N19" s="118"/>
      <c r="O19" s="135">
        <v>3732</v>
      </c>
      <c r="P19" s="104"/>
      <c r="Q19" s="135">
        <v>2979</v>
      </c>
      <c r="R19" s="118"/>
      <c r="S19" s="135">
        <v>3051</v>
      </c>
      <c r="T19" s="106"/>
      <c r="U19" s="136">
        <v>-2.4</v>
      </c>
      <c r="V19" s="118"/>
      <c r="W19" s="148"/>
      <c r="X19" s="135">
        <v>15771</v>
      </c>
      <c r="Y19" s="118"/>
      <c r="Z19" s="135">
        <v>19169</v>
      </c>
      <c r="AA19" s="106"/>
      <c r="AB19" s="136">
        <v>-17.726537638896101</v>
      </c>
      <c r="AC19" s="28"/>
    </row>
    <row r="20" spans="1:30">
      <c r="A20" s="182" t="s">
        <v>97</v>
      </c>
      <c r="B20" s="234"/>
      <c r="C20" s="182" t="s">
        <v>94</v>
      </c>
      <c r="D20" s="95"/>
      <c r="E20" s="134">
        <v>11632</v>
      </c>
      <c r="F20" s="117"/>
      <c r="G20" s="134">
        <v>20034</v>
      </c>
      <c r="H20" s="118"/>
      <c r="I20" s="135">
        <v>11603</v>
      </c>
      <c r="J20" s="118"/>
      <c r="K20" s="135">
        <v>22167</v>
      </c>
      <c r="L20" s="106"/>
      <c r="M20" s="135">
        <v>12730</v>
      </c>
      <c r="N20" s="118"/>
      <c r="O20" s="135">
        <v>14963</v>
      </c>
      <c r="P20" s="104"/>
      <c r="Q20" s="135">
        <v>13664</v>
      </c>
      <c r="R20" s="118"/>
      <c r="S20" s="135">
        <v>10288</v>
      </c>
      <c r="T20" s="106"/>
      <c r="U20" s="136">
        <v>32.799999999999997</v>
      </c>
      <c r="V20" s="118"/>
      <c r="W20" s="148"/>
      <c r="X20" s="135">
        <v>49629</v>
      </c>
      <c r="Y20" s="118"/>
      <c r="Z20" s="135">
        <v>67452</v>
      </c>
      <c r="AA20" s="106"/>
      <c r="AB20" s="136">
        <v>-26.4232342999466</v>
      </c>
      <c r="AC20" s="28"/>
    </row>
    <row r="21" spans="1:30">
      <c r="A21" s="182" t="s">
        <v>98</v>
      </c>
      <c r="B21" s="234"/>
      <c r="C21" s="182" t="s">
        <v>94</v>
      </c>
      <c r="D21" s="95"/>
      <c r="E21" s="134">
        <v>7982</v>
      </c>
      <c r="F21" s="117"/>
      <c r="G21" s="134">
        <v>12654</v>
      </c>
      <c r="H21" s="118"/>
      <c r="I21" s="135">
        <v>8023</v>
      </c>
      <c r="J21" s="118"/>
      <c r="K21" s="135">
        <v>13522</v>
      </c>
      <c r="L21" s="106"/>
      <c r="M21" s="135">
        <v>8040</v>
      </c>
      <c r="N21" s="118"/>
      <c r="O21" s="135">
        <v>9155</v>
      </c>
      <c r="P21" s="104"/>
      <c r="Q21" s="135">
        <v>9633</v>
      </c>
      <c r="R21" s="118"/>
      <c r="S21" s="135">
        <v>6253</v>
      </c>
      <c r="T21" s="106"/>
      <c r="U21" s="136">
        <v>54.1</v>
      </c>
      <c r="V21" s="118"/>
      <c r="W21" s="148"/>
      <c r="X21" s="135">
        <v>33678</v>
      </c>
      <c r="Y21" s="118"/>
      <c r="Z21" s="135">
        <v>41584</v>
      </c>
      <c r="AA21" s="106"/>
      <c r="AB21" s="136">
        <v>-19.012120046171599</v>
      </c>
      <c r="AC21" s="28"/>
    </row>
    <row r="22" spans="1:30">
      <c r="A22" s="182" t="s">
        <v>159</v>
      </c>
      <c r="B22" s="234"/>
      <c r="C22" s="182" t="s">
        <v>94</v>
      </c>
      <c r="D22" s="95"/>
      <c r="E22" s="134">
        <v>10330</v>
      </c>
      <c r="F22" s="117"/>
      <c r="G22" s="134">
        <v>13322</v>
      </c>
      <c r="H22" s="118"/>
      <c r="I22" s="135">
        <v>14359</v>
      </c>
      <c r="J22" s="118"/>
      <c r="K22" s="135">
        <v>12472</v>
      </c>
      <c r="L22" s="106"/>
      <c r="M22" s="135">
        <v>11876</v>
      </c>
      <c r="N22" s="118"/>
      <c r="O22" s="135">
        <v>10330</v>
      </c>
      <c r="P22" s="104"/>
      <c r="Q22" s="135">
        <v>14644</v>
      </c>
      <c r="R22" s="118"/>
      <c r="S22" s="135">
        <v>13033</v>
      </c>
      <c r="T22" s="106"/>
      <c r="U22" s="136">
        <v>12.4</v>
      </c>
      <c r="V22" s="118"/>
      <c r="W22" s="148"/>
      <c r="X22" s="135">
        <v>51209</v>
      </c>
      <c r="Y22" s="118"/>
      <c r="Z22" s="135">
        <v>49157</v>
      </c>
      <c r="AA22" s="106"/>
      <c r="AB22" s="136">
        <v>4.1743800476025799</v>
      </c>
      <c r="AC22" s="28"/>
    </row>
    <row r="23" spans="1:30">
      <c r="A23" s="182" t="s">
        <v>99</v>
      </c>
      <c r="B23" s="234"/>
      <c r="C23" s="182" t="s">
        <v>94</v>
      </c>
      <c r="D23" s="95"/>
      <c r="E23" s="134">
        <v>2753</v>
      </c>
      <c r="F23" s="117"/>
      <c r="G23" s="134">
        <v>436</v>
      </c>
      <c r="H23" s="118"/>
      <c r="I23" s="135">
        <v>2976</v>
      </c>
      <c r="J23" s="118"/>
      <c r="K23" s="135">
        <v>1499</v>
      </c>
      <c r="L23" s="106"/>
      <c r="M23" s="135">
        <v>1655</v>
      </c>
      <c r="N23" s="118"/>
      <c r="O23" s="135">
        <v>2260</v>
      </c>
      <c r="P23" s="104"/>
      <c r="Q23" s="135">
        <v>2658</v>
      </c>
      <c r="R23" s="118"/>
      <c r="S23" s="135">
        <v>2701</v>
      </c>
      <c r="T23" s="106"/>
      <c r="U23" s="136">
        <v>-1.6</v>
      </c>
      <c r="V23" s="118"/>
      <c r="W23" s="148"/>
      <c r="X23" s="135">
        <v>10042</v>
      </c>
      <c r="Y23" s="118"/>
      <c r="Z23" s="135">
        <v>6896</v>
      </c>
      <c r="AA23" s="106"/>
      <c r="AB23" s="136">
        <v>45.620649651972201</v>
      </c>
      <c r="AC23" s="28"/>
    </row>
    <row r="24" spans="1:30">
      <c r="A24" s="182" t="s">
        <v>100</v>
      </c>
      <c r="B24" s="234"/>
      <c r="C24" s="182" t="s">
        <v>101</v>
      </c>
      <c r="D24" s="95"/>
      <c r="E24" s="134">
        <v>5205</v>
      </c>
      <c r="F24" s="117"/>
      <c r="G24" s="134">
        <v>6596</v>
      </c>
      <c r="H24" s="118"/>
      <c r="I24" s="135">
        <v>3792</v>
      </c>
      <c r="J24" s="118"/>
      <c r="K24" s="135">
        <v>6489</v>
      </c>
      <c r="L24" s="106"/>
      <c r="M24" s="135">
        <v>4198</v>
      </c>
      <c r="N24" s="118"/>
      <c r="O24" s="135">
        <v>6192</v>
      </c>
      <c r="P24" s="104"/>
      <c r="Q24" s="135">
        <v>4797</v>
      </c>
      <c r="R24" s="118"/>
      <c r="S24" s="135">
        <v>4431</v>
      </c>
      <c r="T24" s="106"/>
      <c r="U24" s="136">
        <v>8.3000000000000007</v>
      </c>
      <c r="V24" s="118"/>
      <c r="W24" s="148"/>
      <c r="X24" s="135">
        <v>17992</v>
      </c>
      <c r="Y24" s="118"/>
      <c r="Z24" s="135">
        <v>23708</v>
      </c>
      <c r="AA24" s="106"/>
      <c r="AB24" s="136">
        <v>-24.110005061582601</v>
      </c>
      <c r="AC24" s="28"/>
    </row>
    <row r="25" spans="1:30">
      <c r="A25" s="182" t="s">
        <v>102</v>
      </c>
      <c r="B25" s="234"/>
      <c r="C25" s="182" t="s">
        <v>101</v>
      </c>
      <c r="D25" s="95"/>
      <c r="E25" s="134">
        <v>311</v>
      </c>
      <c r="F25" s="117"/>
      <c r="G25" s="134">
        <v>448</v>
      </c>
      <c r="H25" s="118"/>
      <c r="I25" s="135">
        <v>281</v>
      </c>
      <c r="J25" s="118"/>
      <c r="K25" s="135">
        <v>572</v>
      </c>
      <c r="L25" s="106"/>
      <c r="M25" s="135">
        <v>182</v>
      </c>
      <c r="N25" s="118"/>
      <c r="O25" s="135">
        <v>436</v>
      </c>
      <c r="P25" s="104"/>
      <c r="Q25" s="135">
        <v>294</v>
      </c>
      <c r="R25" s="118"/>
      <c r="S25" s="135">
        <v>431</v>
      </c>
      <c r="T25" s="106"/>
      <c r="U25" s="136">
        <v>-31.8</v>
      </c>
      <c r="V25" s="118"/>
      <c r="W25" s="148"/>
      <c r="X25" s="135">
        <v>1068</v>
      </c>
      <c r="Y25" s="118"/>
      <c r="Z25" s="135">
        <v>1887</v>
      </c>
      <c r="AA25" s="106"/>
      <c r="AB25" s="136">
        <v>-43.402225755166903</v>
      </c>
      <c r="AC25" s="28"/>
    </row>
    <row r="26" spans="1:30">
      <c r="A26" s="182" t="s">
        <v>160</v>
      </c>
      <c r="B26" s="234"/>
      <c r="C26" s="182"/>
      <c r="D26" s="95"/>
      <c r="E26" s="134" t="s">
        <v>55</v>
      </c>
      <c r="F26" s="117"/>
      <c r="G26" s="134" t="s">
        <v>55</v>
      </c>
      <c r="H26" s="118"/>
      <c r="I26" s="135" t="s">
        <v>55</v>
      </c>
      <c r="J26" s="118"/>
      <c r="K26" s="135" t="s">
        <v>55</v>
      </c>
      <c r="L26" s="106"/>
      <c r="M26" s="135">
        <v>430</v>
      </c>
      <c r="N26" s="118"/>
      <c r="O26" s="135" t="s">
        <v>55</v>
      </c>
      <c r="P26" s="104"/>
      <c r="Q26" s="135">
        <v>169</v>
      </c>
      <c r="R26" s="118"/>
      <c r="S26" s="135" t="s">
        <v>55</v>
      </c>
      <c r="T26" s="106"/>
      <c r="U26" s="136" t="s">
        <v>35</v>
      </c>
      <c r="V26" s="118"/>
      <c r="W26" s="148"/>
      <c r="X26" s="135">
        <v>599</v>
      </c>
      <c r="Y26" s="118"/>
      <c r="Z26" s="135" t="s">
        <v>55</v>
      </c>
      <c r="AA26" s="106"/>
      <c r="AB26" s="136" t="s">
        <v>35</v>
      </c>
      <c r="AC26" s="28"/>
    </row>
    <row r="27" spans="1:30">
      <c r="A27" s="140" t="s">
        <v>62</v>
      </c>
      <c r="B27" s="113"/>
      <c r="C27" s="140"/>
      <c r="D27" s="111"/>
      <c r="E27" s="141">
        <v>385084</v>
      </c>
      <c r="F27" s="114"/>
      <c r="G27" s="142">
        <v>462828</v>
      </c>
      <c r="H27" s="115"/>
      <c r="I27" s="143">
        <f>SUM(I6:I25)</f>
        <v>400015</v>
      </c>
      <c r="J27" s="115"/>
      <c r="K27" s="144">
        <v>518853</v>
      </c>
      <c r="L27" s="55"/>
      <c r="M27" s="143">
        <v>408430</v>
      </c>
      <c r="N27" s="115"/>
      <c r="O27" s="144">
        <v>365956</v>
      </c>
      <c r="P27" s="99"/>
      <c r="Q27" s="143">
        <v>420702</v>
      </c>
      <c r="R27" s="115"/>
      <c r="S27" s="144">
        <v>332875</v>
      </c>
      <c r="T27" s="55"/>
      <c r="U27" s="145">
        <v>26.384378520465599</v>
      </c>
      <c r="V27" s="115"/>
      <c r="W27" s="147"/>
      <c r="X27" s="143">
        <v>1614231</v>
      </c>
      <c r="Y27" s="115"/>
      <c r="Z27" s="144">
        <v>1680512</v>
      </c>
      <c r="AA27" s="55"/>
      <c r="AB27" s="145">
        <v>-3.9440956089572698</v>
      </c>
      <c r="AC27" s="28"/>
      <c r="AD27" s="108"/>
    </row>
    <row r="28" spans="1:30" s="163" customFormat="1">
      <c r="A28" s="182"/>
      <c r="B28" s="234"/>
      <c r="C28" s="182"/>
      <c r="D28" s="95"/>
      <c r="E28" s="134"/>
      <c r="F28" s="117"/>
      <c r="G28" s="134"/>
      <c r="H28" s="118"/>
      <c r="I28" s="135"/>
      <c r="J28" s="118"/>
      <c r="K28" s="135"/>
      <c r="L28" s="106"/>
      <c r="M28" s="135"/>
      <c r="N28" s="118"/>
      <c r="O28" s="135"/>
      <c r="P28" s="104"/>
      <c r="Q28" s="135"/>
      <c r="R28" s="118"/>
      <c r="S28" s="135"/>
      <c r="T28" s="106"/>
      <c r="U28" s="136"/>
      <c r="V28" s="118"/>
      <c r="W28" s="148"/>
      <c r="X28" s="135"/>
      <c r="Y28" s="118"/>
      <c r="Z28" s="135"/>
      <c r="AA28" s="106"/>
      <c r="AB28" s="136"/>
      <c r="AC28" s="28"/>
    </row>
    <row r="29" spans="1:30">
      <c r="A29" s="182" t="s">
        <v>103</v>
      </c>
      <c r="B29" s="234"/>
      <c r="C29" s="182" t="s">
        <v>94</v>
      </c>
      <c r="D29" s="95"/>
      <c r="E29" s="134">
        <v>1547</v>
      </c>
      <c r="F29" s="117"/>
      <c r="G29" s="134">
        <v>1382</v>
      </c>
      <c r="H29" s="118"/>
      <c r="I29" s="135">
        <v>1564</v>
      </c>
      <c r="J29" s="118"/>
      <c r="K29" s="135">
        <v>1414</v>
      </c>
      <c r="L29" s="106"/>
      <c r="M29" s="135">
        <v>1273</v>
      </c>
      <c r="N29" s="118"/>
      <c r="O29" s="135">
        <v>1289</v>
      </c>
      <c r="P29" s="104"/>
      <c r="Q29" s="135">
        <v>983</v>
      </c>
      <c r="R29" s="118"/>
      <c r="S29" s="135">
        <v>936</v>
      </c>
      <c r="T29" s="106"/>
      <c r="U29" s="136">
        <v>5.0213675213675204</v>
      </c>
      <c r="V29" s="118"/>
      <c r="W29" s="148"/>
      <c r="X29" s="135">
        <v>5367</v>
      </c>
      <c r="Y29" s="118"/>
      <c r="Z29" s="135">
        <v>5021</v>
      </c>
      <c r="AA29" s="106"/>
      <c r="AB29" s="136">
        <v>6.89105755825533</v>
      </c>
      <c r="AC29" s="28"/>
    </row>
    <row r="30" spans="1:30">
      <c r="A30" s="182" t="s">
        <v>104</v>
      </c>
      <c r="B30" s="234"/>
      <c r="C30" s="182" t="s">
        <v>105</v>
      </c>
      <c r="D30" s="95"/>
      <c r="E30" s="134">
        <v>844</v>
      </c>
      <c r="F30" s="117"/>
      <c r="G30" s="134">
        <v>753</v>
      </c>
      <c r="H30" s="118"/>
      <c r="I30" s="135">
        <v>744</v>
      </c>
      <c r="J30" s="118"/>
      <c r="K30" s="135">
        <v>779</v>
      </c>
      <c r="L30" s="106"/>
      <c r="M30" s="135">
        <v>790</v>
      </c>
      <c r="N30" s="118"/>
      <c r="O30" s="135">
        <v>604</v>
      </c>
      <c r="P30" s="104"/>
      <c r="Q30" s="135">
        <v>735</v>
      </c>
      <c r="R30" s="118"/>
      <c r="S30" s="135">
        <v>450</v>
      </c>
      <c r="T30" s="106"/>
      <c r="U30" s="136">
        <v>63.3333333333333</v>
      </c>
      <c r="V30" s="118"/>
      <c r="W30" s="148"/>
      <c r="X30" s="135">
        <v>3113</v>
      </c>
      <c r="Y30" s="118"/>
      <c r="Z30" s="135">
        <v>2586</v>
      </c>
      <c r="AA30" s="106"/>
      <c r="AB30" s="136">
        <v>20.378963650425401</v>
      </c>
      <c r="AC30" s="28"/>
    </row>
    <row r="31" spans="1:30">
      <c r="A31" s="182" t="s">
        <v>106</v>
      </c>
      <c r="B31" s="234"/>
      <c r="C31" s="182" t="s">
        <v>105</v>
      </c>
      <c r="D31" s="95"/>
      <c r="E31" s="134">
        <v>148</v>
      </c>
      <c r="F31" s="117"/>
      <c r="G31" s="134">
        <v>287</v>
      </c>
      <c r="H31" s="118"/>
      <c r="I31" s="135">
        <v>243</v>
      </c>
      <c r="J31" s="118"/>
      <c r="K31" s="135">
        <v>237</v>
      </c>
      <c r="L31" s="106"/>
      <c r="M31" s="135">
        <v>277</v>
      </c>
      <c r="N31" s="118"/>
      <c r="O31" s="135">
        <v>157</v>
      </c>
      <c r="P31" s="104"/>
      <c r="Q31" s="135">
        <v>85</v>
      </c>
      <c r="R31" s="118"/>
      <c r="S31" s="135">
        <v>117</v>
      </c>
      <c r="T31" s="106"/>
      <c r="U31" s="136">
        <v>-27.350427350427299</v>
      </c>
      <c r="V31" s="118"/>
      <c r="W31" s="148"/>
      <c r="X31" s="135">
        <v>753</v>
      </c>
      <c r="Y31" s="118"/>
      <c r="Z31" s="135">
        <v>798</v>
      </c>
      <c r="AA31" s="106"/>
      <c r="AB31" s="136">
        <v>-5.6390977443608996</v>
      </c>
      <c r="AC31" s="28"/>
    </row>
    <row r="32" spans="1:30">
      <c r="A32" s="140" t="s">
        <v>64</v>
      </c>
      <c r="B32" s="113"/>
      <c r="C32" s="140"/>
      <c r="D32" s="111"/>
      <c r="E32" s="141">
        <v>2539</v>
      </c>
      <c r="F32" s="114"/>
      <c r="G32" s="142">
        <v>2422</v>
      </c>
      <c r="H32" s="115"/>
      <c r="I32" s="143">
        <f>SUM(I29:I31)</f>
        <v>2551</v>
      </c>
      <c r="J32" s="115"/>
      <c r="K32" s="144">
        <v>2430</v>
      </c>
      <c r="L32" s="55"/>
      <c r="M32" s="143">
        <v>2340</v>
      </c>
      <c r="N32" s="115"/>
      <c r="O32" s="144">
        <v>2050</v>
      </c>
      <c r="P32" s="99"/>
      <c r="Q32" s="143">
        <v>1803</v>
      </c>
      <c r="R32" s="115"/>
      <c r="S32" s="144">
        <v>1503</v>
      </c>
      <c r="T32" s="55"/>
      <c r="U32" s="145">
        <v>19.960079840319398</v>
      </c>
      <c r="V32" s="115"/>
      <c r="W32" s="147"/>
      <c r="X32" s="143">
        <v>9233</v>
      </c>
      <c r="Y32" s="115"/>
      <c r="Z32" s="144">
        <v>8405</v>
      </c>
      <c r="AA32" s="55"/>
      <c r="AB32" s="145">
        <v>9.8512790005948805</v>
      </c>
      <c r="AC32" s="28"/>
      <c r="AD32" s="108"/>
    </row>
    <row r="33" spans="1:33" s="163" customFormat="1">
      <c r="A33" s="182"/>
      <c r="B33" s="234"/>
      <c r="C33" s="182"/>
      <c r="D33" s="95"/>
      <c r="E33" s="134"/>
      <c r="F33" s="117"/>
      <c r="G33" s="134"/>
      <c r="H33" s="118"/>
      <c r="I33" s="135"/>
      <c r="J33" s="118"/>
      <c r="K33" s="135"/>
      <c r="L33" s="106"/>
      <c r="M33" s="135"/>
      <c r="N33" s="118"/>
      <c r="O33" s="135"/>
      <c r="P33" s="104"/>
      <c r="Q33" s="135"/>
      <c r="R33" s="118"/>
      <c r="S33" s="135"/>
      <c r="T33" s="106"/>
      <c r="U33" s="136"/>
      <c r="V33" s="118"/>
      <c r="W33" s="148"/>
      <c r="X33" s="135"/>
      <c r="Y33" s="118"/>
      <c r="Z33" s="135"/>
      <c r="AA33" s="106"/>
      <c r="AB33" s="136"/>
      <c r="AC33" s="28"/>
      <c r="AD33" s="162"/>
    </row>
    <row r="34" spans="1:33">
      <c r="A34" s="182" t="s">
        <v>107</v>
      </c>
      <c r="B34" s="234"/>
      <c r="C34" s="182" t="s">
        <v>101</v>
      </c>
      <c r="D34" s="95"/>
      <c r="E34" s="134">
        <v>1172</v>
      </c>
      <c r="F34" s="117"/>
      <c r="G34" s="134" t="s">
        <v>55</v>
      </c>
      <c r="H34" s="118"/>
      <c r="I34" s="135">
        <v>1288</v>
      </c>
      <c r="J34" s="118"/>
      <c r="K34" s="135" t="s">
        <v>55</v>
      </c>
      <c r="L34" s="106"/>
      <c r="M34" s="135">
        <v>1094</v>
      </c>
      <c r="N34" s="118"/>
      <c r="O34" s="135" t="s">
        <v>55</v>
      </c>
      <c r="P34" s="104"/>
      <c r="Q34" s="135">
        <v>1027</v>
      </c>
      <c r="R34" s="118"/>
      <c r="S34" s="135" t="s">
        <v>55</v>
      </c>
      <c r="T34" s="106"/>
      <c r="U34" s="136" t="s">
        <v>35</v>
      </c>
      <c r="V34" s="118"/>
      <c r="W34" s="148"/>
      <c r="X34" s="135">
        <v>4581</v>
      </c>
      <c r="Y34" s="118"/>
      <c r="Z34" s="135" t="s">
        <v>55</v>
      </c>
      <c r="AA34" s="106"/>
      <c r="AB34" s="136" t="s">
        <v>35</v>
      </c>
      <c r="AC34" s="28"/>
    </row>
    <row r="35" spans="1:33">
      <c r="A35" s="182" t="s">
        <v>108</v>
      </c>
      <c r="B35" s="234"/>
      <c r="C35" s="182" t="s">
        <v>101</v>
      </c>
      <c r="D35" s="95"/>
      <c r="E35" s="134">
        <v>808</v>
      </c>
      <c r="F35" s="117"/>
      <c r="G35" s="134" t="s">
        <v>55</v>
      </c>
      <c r="H35" s="118"/>
      <c r="I35" s="135">
        <v>1222</v>
      </c>
      <c r="J35" s="118"/>
      <c r="K35" s="135" t="s">
        <v>55</v>
      </c>
      <c r="L35" s="106"/>
      <c r="M35" s="135">
        <v>1038</v>
      </c>
      <c r="N35" s="118"/>
      <c r="O35" s="135" t="s">
        <v>55</v>
      </c>
      <c r="P35" s="104"/>
      <c r="Q35" s="135">
        <v>1087</v>
      </c>
      <c r="R35" s="118"/>
      <c r="S35" s="135" t="s">
        <v>55</v>
      </c>
      <c r="T35" s="106"/>
      <c r="U35" s="136" t="s">
        <v>35</v>
      </c>
      <c r="V35" s="118"/>
      <c r="W35" s="148"/>
      <c r="X35" s="135">
        <v>4155</v>
      </c>
      <c r="Y35" s="118"/>
      <c r="Z35" s="135" t="s">
        <v>55</v>
      </c>
      <c r="AA35" s="106"/>
      <c r="AB35" s="136" t="s">
        <v>35</v>
      </c>
      <c r="AC35" s="28"/>
    </row>
    <row r="36" spans="1:33">
      <c r="A36" s="182" t="s">
        <v>161</v>
      </c>
      <c r="B36" s="234"/>
      <c r="C36" s="182" t="s">
        <v>101</v>
      </c>
      <c r="D36" s="95"/>
      <c r="E36" s="134">
        <v>5</v>
      </c>
      <c r="F36" s="117"/>
      <c r="G36" s="134" t="s">
        <v>55</v>
      </c>
      <c r="H36" s="118"/>
      <c r="I36" s="135" t="s">
        <v>55</v>
      </c>
      <c r="J36" s="118"/>
      <c r="K36" s="135" t="s">
        <v>55</v>
      </c>
      <c r="L36" s="106"/>
      <c r="M36" s="135">
        <v>1</v>
      </c>
      <c r="N36" s="118"/>
      <c r="O36" s="135" t="s">
        <v>55</v>
      </c>
      <c r="P36" s="104"/>
      <c r="Q36" s="135">
        <v>0</v>
      </c>
      <c r="R36" s="118"/>
      <c r="S36" s="135" t="s">
        <v>55</v>
      </c>
      <c r="T36" s="106"/>
      <c r="U36" s="136" t="s">
        <v>35</v>
      </c>
      <c r="V36" s="118"/>
      <c r="W36" s="148"/>
      <c r="X36" s="135">
        <v>6</v>
      </c>
      <c r="Y36" s="118"/>
      <c r="Z36" s="135" t="s">
        <v>55</v>
      </c>
      <c r="AA36" s="106"/>
      <c r="AB36" s="136" t="s">
        <v>35</v>
      </c>
      <c r="AC36" s="28"/>
    </row>
    <row r="37" spans="1:33">
      <c r="A37" s="182" t="s">
        <v>109</v>
      </c>
      <c r="B37" s="234"/>
      <c r="C37" s="182" t="s">
        <v>101</v>
      </c>
      <c r="D37" s="95"/>
      <c r="E37" s="134">
        <v>1218</v>
      </c>
      <c r="F37" s="117"/>
      <c r="G37" s="134" t="s">
        <v>55</v>
      </c>
      <c r="H37" s="118"/>
      <c r="I37" s="135">
        <v>1685</v>
      </c>
      <c r="J37" s="118"/>
      <c r="K37" s="135" t="s">
        <v>55</v>
      </c>
      <c r="L37" s="106"/>
      <c r="M37" s="135">
        <v>1785</v>
      </c>
      <c r="N37" s="118"/>
      <c r="O37" s="135" t="s">
        <v>55</v>
      </c>
      <c r="P37" s="104"/>
      <c r="Q37" s="135">
        <v>1744</v>
      </c>
      <c r="R37" s="118"/>
      <c r="S37" s="135" t="s">
        <v>55</v>
      </c>
      <c r="T37" s="106"/>
      <c r="U37" s="136" t="s">
        <v>35</v>
      </c>
      <c r="V37" s="118"/>
      <c r="W37" s="148"/>
      <c r="X37" s="135">
        <v>6432</v>
      </c>
      <c r="Y37" s="118"/>
      <c r="Z37" s="135" t="s">
        <v>55</v>
      </c>
      <c r="AA37" s="106"/>
      <c r="AB37" s="136" t="s">
        <v>35</v>
      </c>
      <c r="AC37" s="28"/>
    </row>
    <row r="38" spans="1:33">
      <c r="A38" s="140" t="s">
        <v>110</v>
      </c>
      <c r="B38" s="113"/>
      <c r="C38" s="140"/>
      <c r="D38" s="111"/>
      <c r="E38" s="141">
        <v>3203</v>
      </c>
      <c r="F38" s="114"/>
      <c r="G38" s="142" t="s">
        <v>55</v>
      </c>
      <c r="H38" s="115"/>
      <c r="I38" s="143">
        <f>SUM(I34:I37)</f>
        <v>4195</v>
      </c>
      <c r="J38" s="115"/>
      <c r="K38" s="144" t="s">
        <v>55</v>
      </c>
      <c r="L38" s="55"/>
      <c r="M38" s="143">
        <v>3918</v>
      </c>
      <c r="N38" s="115"/>
      <c r="O38" s="144" t="s">
        <v>55</v>
      </c>
      <c r="P38" s="99"/>
      <c r="Q38" s="143">
        <v>3858</v>
      </c>
      <c r="R38" s="115"/>
      <c r="S38" s="144" t="s">
        <v>55</v>
      </c>
      <c r="T38" s="55"/>
      <c r="U38" s="145" t="s">
        <v>35</v>
      </c>
      <c r="V38" s="115"/>
      <c r="W38" s="147"/>
      <c r="X38" s="143">
        <v>15174</v>
      </c>
      <c r="Y38" s="115"/>
      <c r="Z38" s="144" t="s">
        <v>55</v>
      </c>
      <c r="AA38" s="55"/>
      <c r="AB38" s="145" t="s">
        <v>35</v>
      </c>
      <c r="AC38" s="28"/>
      <c r="AD38" s="108"/>
    </row>
    <row r="39" spans="1:33" s="163" customFormat="1">
      <c r="A39" s="97"/>
      <c r="B39" s="107"/>
      <c r="C39" s="97"/>
      <c r="D39" s="161"/>
      <c r="E39" s="105"/>
      <c r="F39" s="235"/>
      <c r="G39" s="103"/>
      <c r="H39" s="161"/>
      <c r="I39" s="100"/>
      <c r="J39" s="98"/>
      <c r="K39" s="103"/>
      <c r="L39" s="235"/>
      <c r="M39" s="100"/>
      <c r="N39" s="98"/>
      <c r="O39" s="103"/>
      <c r="P39" s="236"/>
      <c r="Q39" s="237"/>
      <c r="R39" s="238"/>
      <c r="S39" s="239"/>
      <c r="T39" s="238"/>
      <c r="U39" s="240"/>
      <c r="V39" s="236"/>
      <c r="W39" s="246"/>
      <c r="X39" s="237"/>
      <c r="Y39" s="238"/>
      <c r="Z39" s="247"/>
      <c r="AA39" s="238"/>
      <c r="AB39" s="209"/>
      <c r="AC39" s="188"/>
      <c r="AF39" s="162"/>
      <c r="AG39" s="162"/>
    </row>
    <row r="40" spans="1:33">
      <c r="A40" s="17" t="s">
        <v>162</v>
      </c>
      <c r="B40" s="94"/>
      <c r="C40" s="17" t="s">
        <v>101</v>
      </c>
      <c r="D40" s="156"/>
      <c r="E40" s="101" t="s">
        <v>55</v>
      </c>
      <c r="F40" s="160"/>
      <c r="G40" s="102">
        <v>15</v>
      </c>
      <c r="H40" s="156"/>
      <c r="I40" s="101" t="s">
        <v>55</v>
      </c>
      <c r="J40" s="23"/>
      <c r="K40" s="103">
        <v>19</v>
      </c>
      <c r="L40" s="160"/>
      <c r="M40" s="101" t="s">
        <v>55</v>
      </c>
      <c r="N40" s="23"/>
      <c r="O40" s="103">
        <v>14</v>
      </c>
      <c r="P40" s="241"/>
      <c r="Q40" s="239" t="s">
        <v>55</v>
      </c>
      <c r="R40" s="157"/>
      <c r="S40" s="158">
        <v>13</v>
      </c>
      <c r="T40" s="157"/>
      <c r="U40" s="242">
        <v>-100</v>
      </c>
      <c r="V40" s="241"/>
      <c r="W40" s="248"/>
      <c r="X40" s="239" t="s">
        <v>55</v>
      </c>
      <c r="Y40" s="157"/>
      <c r="Z40" s="158">
        <v>61</v>
      </c>
      <c r="AA40" s="157"/>
      <c r="AB40" s="242" t="s">
        <v>35</v>
      </c>
      <c r="AC40" s="28"/>
      <c r="AD40" s="163"/>
      <c r="AE40" s="163"/>
      <c r="AF40" s="162"/>
      <c r="AG40" s="162"/>
    </row>
    <row r="41" spans="1:33">
      <c r="A41" s="140" t="s">
        <v>67</v>
      </c>
      <c r="B41" s="113"/>
      <c r="C41" s="140"/>
      <c r="D41" s="111"/>
      <c r="E41" s="141">
        <v>390826</v>
      </c>
      <c r="F41" s="114"/>
      <c r="G41" s="142">
        <v>465265</v>
      </c>
      <c r="H41" s="115"/>
      <c r="I41" s="143">
        <v>406761</v>
      </c>
      <c r="J41" s="115"/>
      <c r="K41" s="144">
        <v>521302</v>
      </c>
      <c r="L41" s="55"/>
      <c r="M41" s="143">
        <v>414688</v>
      </c>
      <c r="N41" s="115"/>
      <c r="O41" s="144">
        <v>368020</v>
      </c>
      <c r="P41" s="99"/>
      <c r="Q41" s="143">
        <v>426363</v>
      </c>
      <c r="R41" s="115"/>
      <c r="S41" s="144">
        <v>334391</v>
      </c>
      <c r="T41" s="55"/>
      <c r="U41" s="145">
        <v>27.5043287648292</v>
      </c>
      <c r="V41" s="115"/>
      <c r="W41" s="147"/>
      <c r="X41" s="143">
        <v>1638638</v>
      </c>
      <c r="Y41" s="115"/>
      <c r="Z41" s="144">
        <v>1688978</v>
      </c>
      <c r="AA41" s="55"/>
      <c r="AB41" s="145">
        <v>-2.9805006341112801</v>
      </c>
      <c r="AC41" s="28"/>
      <c r="AD41" s="108"/>
    </row>
    <row r="42" spans="1:33">
      <c r="A42" s="95"/>
      <c r="B42" s="95"/>
      <c r="C42" s="95"/>
      <c r="D42" s="109"/>
      <c r="E42" s="122"/>
      <c r="F42" s="95"/>
      <c r="G42" s="122"/>
      <c r="H42" s="109"/>
      <c r="I42" s="122"/>
      <c r="J42" s="95"/>
      <c r="K42" s="122"/>
      <c r="L42" s="95"/>
      <c r="M42" s="122"/>
      <c r="N42" s="95"/>
      <c r="O42" s="122"/>
      <c r="P42" s="122"/>
      <c r="Q42" s="122"/>
      <c r="R42" s="95"/>
      <c r="S42" s="122"/>
      <c r="T42" s="95"/>
      <c r="U42" s="122"/>
      <c r="V42" s="122"/>
      <c r="W42" s="249"/>
      <c r="X42" s="122"/>
      <c r="Y42" s="95"/>
      <c r="Z42" s="122"/>
      <c r="AA42" s="95"/>
      <c r="AB42" s="122"/>
      <c r="AC42" s="28"/>
      <c r="AD42" s="163"/>
      <c r="AE42" s="163"/>
      <c r="AF42" s="162"/>
      <c r="AG42" s="162"/>
    </row>
    <row r="43" spans="1:33" ht="57">
      <c r="A43" s="253" t="s">
        <v>111</v>
      </c>
      <c r="B43" s="95"/>
      <c r="C43" s="254"/>
      <c r="D43" s="179"/>
      <c r="E43" s="185">
        <v>148180</v>
      </c>
      <c r="F43" s="244"/>
      <c r="G43" s="185">
        <v>185196</v>
      </c>
      <c r="H43" s="179"/>
      <c r="I43" s="243">
        <v>148043</v>
      </c>
      <c r="J43" s="173"/>
      <c r="K43" s="243">
        <v>188192</v>
      </c>
      <c r="L43" s="244"/>
      <c r="M43" s="243">
        <v>164649</v>
      </c>
      <c r="N43" s="173"/>
      <c r="O43" s="243">
        <v>125176</v>
      </c>
      <c r="P43" s="165"/>
      <c r="Q43" s="243">
        <v>136496</v>
      </c>
      <c r="R43" s="173"/>
      <c r="S43" s="243">
        <v>122136</v>
      </c>
      <c r="T43" s="244"/>
      <c r="U43" s="186">
        <v>11.8</v>
      </c>
      <c r="V43" s="165"/>
      <c r="W43" s="250"/>
      <c r="X43" s="243">
        <v>597368</v>
      </c>
      <c r="Y43" s="173"/>
      <c r="Z43" s="243">
        <v>620700</v>
      </c>
      <c r="AA43" s="244"/>
      <c r="AB43" s="186">
        <v>-3.8</v>
      </c>
      <c r="AC43" s="28"/>
      <c r="AD43" s="163"/>
      <c r="AE43" s="163"/>
      <c r="AF43" s="162"/>
      <c r="AG43" s="162"/>
    </row>
    <row r="44" spans="1:33">
      <c r="A44" s="252"/>
      <c r="B44" s="95"/>
      <c r="C44" s="95"/>
      <c r="D44" s="179"/>
      <c r="E44" s="174"/>
      <c r="F44" s="244"/>
      <c r="G44" s="174"/>
      <c r="H44" s="179"/>
      <c r="I44" s="180"/>
      <c r="J44" s="173"/>
      <c r="K44" s="180"/>
      <c r="L44" s="244"/>
      <c r="M44" s="180"/>
      <c r="N44" s="173"/>
      <c r="O44" s="180"/>
      <c r="P44" s="165"/>
      <c r="Q44" s="180"/>
      <c r="R44" s="173"/>
      <c r="S44" s="180"/>
      <c r="T44" s="244"/>
      <c r="U44" s="165"/>
      <c r="V44" s="165"/>
      <c r="W44" s="154"/>
      <c r="X44" s="251"/>
      <c r="Y44" s="251"/>
      <c r="Z44" s="251"/>
      <c r="AA44" s="251"/>
      <c r="AB44" s="251"/>
      <c r="AC44" s="153"/>
      <c r="AD44" s="163"/>
      <c r="AE44" s="163"/>
      <c r="AF44" s="162"/>
      <c r="AG44" s="162"/>
    </row>
    <row r="45" spans="1:33">
      <c r="A45" s="245" t="s">
        <v>163</v>
      </c>
      <c r="B45" s="92"/>
      <c r="C45" s="92"/>
      <c r="D45" s="109"/>
      <c r="E45" s="167"/>
      <c r="F45" s="168"/>
      <c r="G45" s="93"/>
      <c r="H45" s="109"/>
      <c r="I45" s="93"/>
      <c r="J45" s="168"/>
      <c r="K45" s="93"/>
      <c r="L45" s="168"/>
      <c r="M45" s="93"/>
      <c r="N45" s="168"/>
      <c r="O45" s="93"/>
      <c r="P45" s="95"/>
      <c r="Q45" s="95"/>
      <c r="R45" s="95"/>
      <c r="S45" s="95"/>
      <c r="T45" s="95"/>
      <c r="U45" s="109"/>
      <c r="V45" s="109"/>
      <c r="AD45" s="163"/>
      <c r="AE45" s="163"/>
      <c r="AF45" s="162"/>
      <c r="AG45" s="162"/>
    </row>
    <row r="46" spans="1:33">
      <c r="A46" s="166" t="s">
        <v>113</v>
      </c>
      <c r="B46" s="111"/>
      <c r="C46" s="111"/>
      <c r="D46" s="109"/>
      <c r="E46" s="95"/>
      <c r="F46" s="95"/>
      <c r="G46" s="95"/>
      <c r="H46" s="109"/>
      <c r="I46" s="95"/>
      <c r="J46" s="95"/>
      <c r="K46" s="95"/>
      <c r="L46" s="95"/>
      <c r="M46" s="95"/>
      <c r="N46" s="95"/>
      <c r="O46" s="95"/>
      <c r="P46" s="95"/>
      <c r="Q46" s="95"/>
      <c r="R46" s="95"/>
      <c r="S46" s="95"/>
      <c r="T46" s="95"/>
      <c r="U46" s="109"/>
      <c r="V46" s="109"/>
      <c r="W46" s="109"/>
      <c r="X46" s="95"/>
      <c r="Y46" s="95"/>
      <c r="Z46" s="95"/>
      <c r="AA46" s="95"/>
      <c r="AB46" s="95"/>
      <c r="AD46" s="163"/>
      <c r="AE46" s="163"/>
      <c r="AF46" s="162"/>
      <c r="AG46" s="162"/>
    </row>
    <row r="47" spans="1:33">
      <c r="A47" s="166" t="s">
        <v>114</v>
      </c>
      <c r="B47" s="111"/>
      <c r="C47" s="111"/>
      <c r="D47" s="109"/>
      <c r="E47" s="95"/>
      <c r="F47" s="95"/>
      <c r="G47" s="95"/>
      <c r="H47" s="109"/>
      <c r="I47" s="95"/>
      <c r="J47" s="95"/>
      <c r="K47" s="95"/>
      <c r="L47" s="95"/>
      <c r="M47" s="95"/>
      <c r="N47" s="95"/>
      <c r="O47" s="95"/>
      <c r="P47" s="95"/>
      <c r="Q47" s="95"/>
      <c r="R47" s="95"/>
      <c r="S47" s="95"/>
      <c r="T47" s="95"/>
      <c r="U47" s="109"/>
      <c r="V47" s="109"/>
      <c r="W47" s="109"/>
      <c r="X47" s="95"/>
      <c r="Y47" s="95"/>
      <c r="Z47" s="95"/>
      <c r="AA47" s="95"/>
      <c r="AB47" s="95"/>
      <c r="AD47" s="163"/>
      <c r="AE47" s="163"/>
      <c r="AF47" s="162"/>
      <c r="AG47" s="162"/>
    </row>
    <row r="48" spans="1:33">
      <c r="A48" s="166" t="s">
        <v>164</v>
      </c>
      <c r="B48" s="111"/>
      <c r="C48" s="111"/>
      <c r="D48" s="109"/>
      <c r="E48" s="95"/>
      <c r="F48" s="95"/>
      <c r="G48" s="95"/>
      <c r="H48" s="109"/>
      <c r="I48" s="95"/>
      <c r="J48" s="95"/>
      <c r="K48" s="95"/>
      <c r="L48" s="95"/>
      <c r="M48" s="95"/>
      <c r="N48" s="95"/>
      <c r="O48" s="95"/>
      <c r="P48" s="95"/>
      <c r="Q48" s="95"/>
      <c r="R48" s="95"/>
      <c r="S48" s="95"/>
      <c r="T48" s="95"/>
      <c r="U48" s="109"/>
      <c r="V48" s="109"/>
      <c r="W48" s="109"/>
      <c r="X48" s="95"/>
      <c r="Y48" s="95"/>
      <c r="Z48" s="95"/>
      <c r="AA48" s="95"/>
      <c r="AB48" s="95"/>
      <c r="AD48" s="163"/>
      <c r="AE48" s="163"/>
      <c r="AF48" s="162"/>
      <c r="AG48" s="162"/>
    </row>
    <row r="49" spans="1:33">
      <c r="A49" s="109"/>
      <c r="B49" s="109"/>
      <c r="C49" s="109"/>
      <c r="D49" s="109"/>
      <c r="E49" s="109"/>
      <c r="F49" s="109"/>
      <c r="G49" s="109"/>
      <c r="H49" s="109"/>
      <c r="I49" s="109"/>
      <c r="J49" s="109"/>
      <c r="K49" s="109"/>
      <c r="L49" s="109"/>
      <c r="M49" s="109"/>
      <c r="N49" s="109"/>
      <c r="O49" s="109"/>
      <c r="P49" s="95"/>
      <c r="Q49" s="95"/>
      <c r="R49" s="95"/>
      <c r="S49" s="95"/>
      <c r="T49" s="95"/>
      <c r="U49" s="109"/>
      <c r="V49" s="109"/>
      <c r="W49" s="109"/>
      <c r="X49" s="109"/>
      <c r="Y49" s="109"/>
      <c r="Z49" s="109"/>
      <c r="AA49" s="109"/>
      <c r="AB49" s="95"/>
      <c r="AD49" s="163"/>
      <c r="AE49" s="163"/>
      <c r="AF49" s="162"/>
      <c r="AG49" s="162"/>
    </row>
    <row r="50" spans="1:33">
      <c r="A50" s="110" t="s">
        <v>165</v>
      </c>
      <c r="B50" s="95"/>
      <c r="C50" s="95"/>
      <c r="D50" s="109"/>
      <c r="E50" s="111"/>
      <c r="F50" s="111"/>
      <c r="G50" s="95"/>
      <c r="H50" s="109"/>
      <c r="I50" s="111"/>
      <c r="J50" s="111"/>
      <c r="K50" s="95"/>
      <c r="L50" s="111"/>
      <c r="M50" s="111"/>
      <c r="N50" s="111"/>
      <c r="O50" s="95"/>
      <c r="P50" s="111"/>
      <c r="Q50" s="111"/>
      <c r="R50" s="111"/>
      <c r="S50" s="111"/>
      <c r="T50" s="111"/>
      <c r="U50" s="109"/>
      <c r="V50" s="109"/>
      <c r="W50" s="109"/>
      <c r="X50" s="95"/>
      <c r="Y50" s="111"/>
      <c r="Z50" s="95"/>
      <c r="AA50" s="95"/>
      <c r="AB50" s="95"/>
      <c r="AC50" s="95"/>
      <c r="AD50" s="95"/>
      <c r="AE50" s="163"/>
      <c r="AF50" s="162"/>
      <c r="AG50" s="162"/>
    </row>
    <row r="51" spans="1:33">
      <c r="A51" s="95"/>
      <c r="B51" s="95"/>
      <c r="C51" s="95"/>
      <c r="D51" s="109"/>
      <c r="E51" s="95"/>
      <c r="F51" s="95"/>
      <c r="G51" s="95"/>
      <c r="H51" s="109"/>
      <c r="I51" s="95"/>
      <c r="J51" s="95"/>
      <c r="K51" s="95"/>
      <c r="L51" s="95"/>
      <c r="M51" s="95"/>
      <c r="N51" s="95"/>
      <c r="O51" s="95"/>
      <c r="P51" s="95"/>
      <c r="Q51" s="95"/>
      <c r="R51" s="95"/>
      <c r="S51" s="95"/>
      <c r="T51" s="95"/>
      <c r="U51" s="109"/>
      <c r="V51" s="109"/>
      <c r="W51" s="109"/>
      <c r="X51" s="95"/>
      <c r="Y51" s="95"/>
      <c r="Z51" s="95"/>
      <c r="AA51" s="95"/>
      <c r="AB51" s="95"/>
      <c r="AC51" s="95"/>
      <c r="AD51" s="95"/>
      <c r="AE51" s="163"/>
      <c r="AF51" s="162"/>
      <c r="AG51" s="162"/>
    </row>
    <row r="52" spans="1:33" ht="15.75" thickBot="1">
      <c r="A52" s="111"/>
      <c r="B52" s="111"/>
      <c r="C52" s="95"/>
      <c r="D52" s="95"/>
      <c r="E52" s="63" t="s">
        <v>14</v>
      </c>
      <c r="F52" s="26"/>
      <c r="G52" s="64" t="s">
        <v>15</v>
      </c>
      <c r="H52" s="26"/>
      <c r="I52" s="63" t="s">
        <v>16</v>
      </c>
      <c r="J52" s="26"/>
      <c r="K52" s="64" t="s">
        <v>17</v>
      </c>
      <c r="L52" s="26"/>
      <c r="M52" s="63" t="s">
        <v>18</v>
      </c>
      <c r="N52" s="26"/>
      <c r="O52" s="64" t="s">
        <v>19</v>
      </c>
      <c r="P52" s="26"/>
      <c r="Q52" s="63" t="s">
        <v>20</v>
      </c>
      <c r="R52" s="26"/>
      <c r="S52" s="64" t="s">
        <v>157</v>
      </c>
      <c r="T52" s="26"/>
      <c r="U52" s="63" t="s">
        <v>22</v>
      </c>
      <c r="V52" s="26"/>
      <c r="W52" s="87"/>
      <c r="X52" s="88" t="s">
        <v>23</v>
      </c>
      <c r="Y52" s="91"/>
      <c r="Z52" s="89" t="s">
        <v>24</v>
      </c>
      <c r="AA52" s="91"/>
      <c r="AB52" s="88" t="s">
        <v>22</v>
      </c>
      <c r="AC52" s="90"/>
      <c r="AD52" s="163"/>
      <c r="AE52" s="163"/>
      <c r="AF52" s="162"/>
      <c r="AG52" s="162"/>
    </row>
    <row r="53" spans="1:33">
      <c r="A53" s="111"/>
      <c r="B53" s="111"/>
      <c r="C53" s="95"/>
      <c r="D53" s="95"/>
      <c r="E53" s="96"/>
      <c r="F53" s="96"/>
      <c r="G53" s="112"/>
      <c r="H53" s="109"/>
      <c r="I53" s="96"/>
      <c r="J53" s="96"/>
      <c r="K53" s="112"/>
      <c r="L53" s="96"/>
      <c r="M53" s="96"/>
      <c r="N53" s="96"/>
      <c r="O53" s="112"/>
      <c r="P53" s="96"/>
      <c r="Q53" s="96"/>
      <c r="R53" s="96"/>
      <c r="S53" s="112"/>
      <c r="T53" s="96"/>
      <c r="U53" s="96"/>
      <c r="V53" s="96"/>
      <c r="W53" s="146"/>
      <c r="X53" s="96"/>
      <c r="Y53" s="96"/>
      <c r="Z53" s="112"/>
      <c r="AA53" s="96"/>
      <c r="AB53" s="96"/>
      <c r="AC53" s="28"/>
      <c r="AD53" s="163"/>
      <c r="AE53" s="163"/>
      <c r="AF53" s="162"/>
      <c r="AG53" s="162"/>
    </row>
    <row r="54" spans="1:33">
      <c r="A54" s="182" t="s">
        <v>118</v>
      </c>
      <c r="B54" s="234"/>
      <c r="C54" s="182"/>
      <c r="D54" s="95"/>
      <c r="E54" s="134">
        <v>1933</v>
      </c>
      <c r="F54" s="117"/>
      <c r="G54" s="134">
        <v>2634</v>
      </c>
      <c r="H54" s="118"/>
      <c r="I54" s="135">
        <v>3067</v>
      </c>
      <c r="J54" s="118"/>
      <c r="K54" s="135">
        <v>4334</v>
      </c>
      <c r="L54" s="106"/>
      <c r="M54" s="135">
        <v>2106</v>
      </c>
      <c r="N54" s="118"/>
      <c r="O54" s="135">
        <v>2562</v>
      </c>
      <c r="P54" s="104"/>
      <c r="Q54" s="135">
        <v>1395</v>
      </c>
      <c r="R54" s="118"/>
      <c r="S54" s="135">
        <v>1400</v>
      </c>
      <c r="T54" s="106"/>
      <c r="U54" s="136">
        <f>(Q54-S54)/S54*100</f>
        <v>-0.35714285714285715</v>
      </c>
      <c r="V54" s="118"/>
      <c r="W54" s="148"/>
      <c r="X54" s="135">
        <f>SUM(E54,I54,M54,Q54)</f>
        <v>8501</v>
      </c>
      <c r="Y54" s="118"/>
      <c r="Z54" s="135">
        <f>SUM(G54,K54,O54,S54)</f>
        <v>10930</v>
      </c>
      <c r="AA54" s="106"/>
      <c r="AB54" s="136">
        <f>(X54-Z54)/Z54*100</f>
        <v>-22.223238792314731</v>
      </c>
      <c r="AC54" s="28"/>
    </row>
    <row r="55" spans="1:33" ht="26.25">
      <c r="A55" s="182" t="s">
        <v>119</v>
      </c>
      <c r="B55" s="234"/>
      <c r="C55" s="182"/>
      <c r="D55" s="95"/>
      <c r="E55" s="134">
        <v>4339</v>
      </c>
      <c r="F55" s="117"/>
      <c r="G55" s="134">
        <v>3625</v>
      </c>
      <c r="H55" s="118"/>
      <c r="I55" s="135">
        <v>6811</v>
      </c>
      <c r="J55" s="118"/>
      <c r="K55" s="135">
        <v>6983</v>
      </c>
      <c r="L55" s="106"/>
      <c r="M55" s="135">
        <v>5314</v>
      </c>
      <c r="N55" s="118"/>
      <c r="O55" s="135">
        <v>4971</v>
      </c>
      <c r="P55" s="104"/>
      <c r="Q55" s="135">
        <v>3322</v>
      </c>
      <c r="R55" s="118"/>
      <c r="S55" s="135">
        <v>3450</v>
      </c>
      <c r="T55" s="106"/>
      <c r="U55" s="136">
        <f t="shared" ref="U55:U58" si="0">(Q55-S55)/S55*100</f>
        <v>-3.7101449275362319</v>
      </c>
      <c r="V55" s="118"/>
      <c r="W55" s="148"/>
      <c r="X55" s="135">
        <f t="shared" ref="X55:X58" si="1">SUM(E55,I55,M55,Q55)</f>
        <v>19786</v>
      </c>
      <c r="Y55" s="118"/>
      <c r="Z55" s="135">
        <f t="shared" ref="Z55:Z58" si="2">SUM(G55,K55,O55,S55)</f>
        <v>19029</v>
      </c>
      <c r="AA55" s="106"/>
      <c r="AB55" s="136">
        <f t="shared" ref="AB55:AB58" si="3">(X55-Z55)/Z55*100</f>
        <v>3.9781386305113249</v>
      </c>
      <c r="AC55" s="28"/>
    </row>
    <row r="56" spans="1:33" ht="26.25">
      <c r="A56" s="182" t="s">
        <v>120</v>
      </c>
      <c r="B56" s="234"/>
      <c r="C56" s="182"/>
      <c r="D56" s="95"/>
      <c r="E56" s="134">
        <v>4470</v>
      </c>
      <c r="F56" s="117"/>
      <c r="G56" s="134">
        <v>4010</v>
      </c>
      <c r="H56" s="118"/>
      <c r="I56" s="135">
        <v>6270</v>
      </c>
      <c r="J56" s="118"/>
      <c r="K56" s="135">
        <v>6187</v>
      </c>
      <c r="L56" s="106"/>
      <c r="M56" s="135">
        <v>6138</v>
      </c>
      <c r="N56" s="118"/>
      <c r="O56" s="135">
        <v>4717</v>
      </c>
      <c r="P56" s="104"/>
      <c r="Q56" s="135">
        <v>4595</v>
      </c>
      <c r="R56" s="118"/>
      <c r="S56" s="135">
        <v>2547</v>
      </c>
      <c r="T56" s="106"/>
      <c r="U56" s="136">
        <f t="shared" si="0"/>
        <v>80.408323517864162</v>
      </c>
      <c r="V56" s="118"/>
      <c r="W56" s="148"/>
      <c r="X56" s="135">
        <f t="shared" si="1"/>
        <v>21473</v>
      </c>
      <c r="Y56" s="118"/>
      <c r="Z56" s="135">
        <f t="shared" si="2"/>
        <v>17461</v>
      </c>
      <c r="AA56" s="106"/>
      <c r="AB56" s="136">
        <f t="shared" si="3"/>
        <v>22.976919993127542</v>
      </c>
      <c r="AC56" s="28"/>
    </row>
    <row r="57" spans="1:33" ht="26.25">
      <c r="A57" s="182" t="s">
        <v>121</v>
      </c>
      <c r="B57" s="234"/>
      <c r="C57" s="182"/>
      <c r="D57" s="95"/>
      <c r="E57" s="134">
        <v>2750</v>
      </c>
      <c r="F57" s="117"/>
      <c r="G57" s="134">
        <v>2530</v>
      </c>
      <c r="H57" s="118"/>
      <c r="I57" s="135">
        <v>3726</v>
      </c>
      <c r="J57" s="118"/>
      <c r="K57" s="135">
        <v>4212</v>
      </c>
      <c r="L57" s="106"/>
      <c r="M57" s="135">
        <v>2934</v>
      </c>
      <c r="N57" s="118"/>
      <c r="O57" s="135">
        <v>2954</v>
      </c>
      <c r="P57" s="104"/>
      <c r="Q57" s="135">
        <v>2392</v>
      </c>
      <c r="R57" s="118"/>
      <c r="S57" s="135">
        <v>2331</v>
      </c>
      <c r="T57" s="106"/>
      <c r="U57" s="136">
        <f t="shared" si="0"/>
        <v>2.6169026169026171</v>
      </c>
      <c r="V57" s="118"/>
      <c r="W57" s="148"/>
      <c r="X57" s="135">
        <f t="shared" si="1"/>
        <v>11802</v>
      </c>
      <c r="Y57" s="118"/>
      <c r="Z57" s="135">
        <f t="shared" si="2"/>
        <v>12027</v>
      </c>
      <c r="AA57" s="106"/>
      <c r="AB57" s="136">
        <f t="shared" si="3"/>
        <v>-1.8707907208780246</v>
      </c>
      <c r="AC57" s="28"/>
    </row>
    <row r="58" spans="1:33" s="163" customFormat="1">
      <c r="A58" s="140" t="s">
        <v>74</v>
      </c>
      <c r="B58" s="113"/>
      <c r="C58" s="140"/>
      <c r="D58" s="111"/>
      <c r="E58" s="141">
        <f>SUM(E54:E57)</f>
        <v>13492</v>
      </c>
      <c r="F58" s="114"/>
      <c r="G58" s="142">
        <v>12799</v>
      </c>
      <c r="H58" s="115"/>
      <c r="I58" s="143">
        <f>SUM(I54:I57)</f>
        <v>19874</v>
      </c>
      <c r="J58" s="115"/>
      <c r="K58" s="144">
        <v>21716</v>
      </c>
      <c r="L58" s="55"/>
      <c r="M58" s="143">
        <f>SUM(M54:M57)</f>
        <v>16492</v>
      </c>
      <c r="N58" s="115"/>
      <c r="O58" s="144">
        <v>15204</v>
      </c>
      <c r="P58" s="99"/>
      <c r="Q58" s="143">
        <f>SUM(Q54:Q57)</f>
        <v>11704</v>
      </c>
      <c r="R58" s="115"/>
      <c r="S58" s="144">
        <f>SUM(S54:S57)</f>
        <v>9728</v>
      </c>
      <c r="T58" s="55"/>
      <c r="U58" s="145">
        <f t="shared" si="0"/>
        <v>20.3125</v>
      </c>
      <c r="V58" s="115"/>
      <c r="W58" s="147"/>
      <c r="X58" s="143">
        <f t="shared" si="1"/>
        <v>61562</v>
      </c>
      <c r="Y58" s="115"/>
      <c r="Z58" s="144">
        <f t="shared" si="2"/>
        <v>59447</v>
      </c>
      <c r="AA58" s="55"/>
      <c r="AB58" s="145">
        <f t="shared" si="3"/>
        <v>3.5577909734721684</v>
      </c>
      <c r="AC58" s="28"/>
      <c r="AD58" s="162"/>
    </row>
    <row r="59" spans="1:33">
      <c r="A59" s="121"/>
      <c r="B59" s="121"/>
      <c r="C59" s="121"/>
      <c r="D59" s="121"/>
      <c r="E59" s="122"/>
      <c r="F59" s="121"/>
      <c r="G59" s="122"/>
      <c r="H59" s="109"/>
      <c r="I59" s="122"/>
      <c r="J59" s="121"/>
      <c r="K59" s="122"/>
      <c r="L59" s="121"/>
      <c r="M59" s="122"/>
      <c r="N59" s="121"/>
      <c r="O59" s="122"/>
      <c r="P59" s="122"/>
      <c r="Q59" s="122"/>
      <c r="R59" s="121"/>
      <c r="S59" s="122"/>
      <c r="T59" s="121"/>
      <c r="U59" s="122"/>
      <c r="V59" s="122"/>
      <c r="W59" s="197"/>
      <c r="X59" s="150"/>
      <c r="Y59" s="151"/>
      <c r="Z59" s="150"/>
      <c r="AA59" s="151"/>
      <c r="AB59" s="150"/>
      <c r="AC59" s="153"/>
    </row>
    <row r="61" spans="1:33">
      <c r="E61" s="108"/>
    </row>
  </sheetData>
  <conditionalFormatting sqref="I42 P42">
    <cfRule type="cellIs" dxfId="25" priority="36" operator="notEqual">
      <formula>0</formula>
    </cfRule>
  </conditionalFormatting>
  <conditionalFormatting sqref="K42 U42:W42">
    <cfRule type="cellIs" dxfId="24" priority="35" operator="notEqual">
      <formula>0</formula>
    </cfRule>
  </conditionalFormatting>
  <conditionalFormatting sqref="I59:K59 P59 A59:D59">
    <cfRule type="cellIs" dxfId="23" priority="14" operator="notEqual">
      <formula>0</formula>
    </cfRule>
  </conditionalFormatting>
  <conditionalFormatting sqref="U42:W42">
    <cfRule type="cellIs" dxfId="22" priority="27" operator="notEqual">
      <formula>0</formula>
    </cfRule>
  </conditionalFormatting>
  <conditionalFormatting sqref="Z42 AB42">
    <cfRule type="cellIs" dxfId="21" priority="21" operator="notEqual">
      <formula>0</formula>
    </cfRule>
  </conditionalFormatting>
  <conditionalFormatting sqref="AB42">
    <cfRule type="cellIs" dxfId="20" priority="20" operator="notEqual">
      <formula>0</formula>
    </cfRule>
  </conditionalFormatting>
  <conditionalFormatting sqref="E42">
    <cfRule type="cellIs" dxfId="19" priority="24" operator="notEqual">
      <formula>0</formula>
    </cfRule>
  </conditionalFormatting>
  <conditionalFormatting sqref="G42">
    <cfRule type="cellIs" dxfId="18" priority="23" operator="notEqual">
      <formula>0</formula>
    </cfRule>
  </conditionalFormatting>
  <conditionalFormatting sqref="X42">
    <cfRule type="cellIs" dxfId="17" priority="22" operator="notEqual">
      <formula>0</formula>
    </cfRule>
  </conditionalFormatting>
  <conditionalFormatting sqref="M42">
    <cfRule type="cellIs" dxfId="16" priority="19" operator="notEqual">
      <formula>0</formula>
    </cfRule>
  </conditionalFormatting>
  <conditionalFormatting sqref="O42">
    <cfRule type="cellIs" dxfId="15" priority="17" operator="notEqual">
      <formula>0</formula>
    </cfRule>
  </conditionalFormatting>
  <conditionalFormatting sqref="Q42">
    <cfRule type="cellIs" dxfId="14" priority="16" operator="notEqual">
      <formula>0</formula>
    </cfRule>
  </conditionalFormatting>
  <conditionalFormatting sqref="S42">
    <cfRule type="cellIs" dxfId="13" priority="15" operator="notEqual">
      <formula>0</formula>
    </cfRule>
  </conditionalFormatting>
  <conditionalFormatting sqref="E59:F59">
    <cfRule type="cellIs" dxfId="12" priority="13" operator="notEqual">
      <formula>0</formula>
    </cfRule>
  </conditionalFormatting>
  <conditionalFormatting sqref="G59 I59:K59">
    <cfRule type="cellIs" dxfId="11" priority="12" operator="notEqual">
      <formula>0</formula>
    </cfRule>
  </conditionalFormatting>
  <conditionalFormatting sqref="X59:Z59">
    <cfRule type="cellIs" dxfId="10" priority="9" operator="notEqual">
      <formula>0</formula>
    </cfRule>
  </conditionalFormatting>
  <conditionalFormatting sqref="L59">
    <cfRule type="cellIs" dxfId="9" priority="11" operator="notEqual">
      <formula>0</formula>
    </cfRule>
  </conditionalFormatting>
  <conditionalFormatting sqref="X59:Z59">
    <cfRule type="cellIs" dxfId="8" priority="10" operator="notEqual">
      <formula>0</formula>
    </cfRule>
  </conditionalFormatting>
  <conditionalFormatting sqref="AB59">
    <cfRule type="cellIs" dxfId="7" priority="8" operator="notEqual">
      <formula>0</formula>
    </cfRule>
  </conditionalFormatting>
  <conditionalFormatting sqref="AA59">
    <cfRule type="cellIs" dxfId="6" priority="7" operator="notEqual">
      <formula>0</formula>
    </cfRule>
  </conditionalFormatting>
  <conditionalFormatting sqref="M59:O59">
    <cfRule type="cellIs" dxfId="5" priority="6" operator="notEqual">
      <formula>0</formula>
    </cfRule>
  </conditionalFormatting>
  <conditionalFormatting sqref="M59:O59">
    <cfRule type="cellIs" dxfId="4" priority="5" operator="notEqual">
      <formula>0</formula>
    </cfRule>
  </conditionalFormatting>
  <conditionalFormatting sqref="U59:W59">
    <cfRule type="cellIs" dxfId="3" priority="4" operator="notEqual">
      <formula>0</formula>
    </cfRule>
  </conditionalFormatting>
  <conditionalFormatting sqref="Q59:S59">
    <cfRule type="cellIs" dxfId="2" priority="3" operator="notEqual">
      <formula>0</formula>
    </cfRule>
  </conditionalFormatting>
  <conditionalFormatting sqref="Q59:S59">
    <cfRule type="cellIs" dxfId="1" priority="2" operator="notEqual">
      <formula>0</formula>
    </cfRule>
  </conditionalFormatting>
  <conditionalFormatting sqref="T59">
    <cfRule type="cellIs" dxfId="0" priority="1" operator="notEqual">
      <formula>0</formula>
    </cfRule>
  </conditionalFormatting>
  <pageMargins left="0.31496062992125984" right="0.11811023622047245" top="0.15748031496062992" bottom="0.15748031496062992" header="0.31496062992125984" footer="0.31496062992125984"/>
  <pageSetup scale="48"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2"/>
  <sheetViews>
    <sheetView showGridLines="0" zoomScale="75" zoomScaleNormal="75" zoomScaleSheetLayoutView="80" workbookViewId="0">
      <selection activeCell="AB20" sqref="AB20"/>
    </sheetView>
  </sheetViews>
  <sheetFormatPr defaultColWidth="11.5703125" defaultRowHeight="15"/>
  <cols>
    <col min="1" max="1" width="40.7109375" style="203" customWidth="1"/>
    <col min="2" max="2" width="1.7109375" customWidth="1"/>
    <col min="3" max="3" width="15.7109375" customWidth="1"/>
    <col min="4" max="4" width="1.7109375" customWidth="1"/>
    <col min="5" max="5" width="15.7109375" customWidth="1"/>
    <col min="6" max="6" width="5.7109375" customWidth="1"/>
    <col min="7" max="7" width="15.7109375" customWidth="1"/>
    <col min="8" max="8" width="1.7109375" customWidth="1"/>
    <col min="9" max="9" width="15.7109375" customWidth="1"/>
    <col min="10" max="10" width="5.7109375" customWidth="1"/>
    <col min="11" max="11" width="15.7109375" customWidth="1"/>
    <col min="12" max="12" width="1.7109375" customWidth="1"/>
    <col min="13" max="13" width="15.7109375" customWidth="1"/>
    <col min="14" max="14" width="5.7109375" customWidth="1"/>
    <col min="15" max="15" width="15.7109375" customWidth="1"/>
    <col min="16" max="16" width="1.7109375" customWidth="1"/>
    <col min="17" max="17" width="15.7109375" customWidth="1"/>
    <col min="18" max="18" width="1.7109375" customWidth="1"/>
    <col min="19" max="19" width="12.7109375" customWidth="1"/>
    <col min="20" max="20" width="5.7109375" customWidth="1"/>
    <col min="21" max="21" width="1.7109375" customWidth="1"/>
    <col min="22" max="22" width="15.7109375" customWidth="1"/>
    <col min="23" max="23" width="1.7109375" customWidth="1"/>
    <col min="24" max="24" width="15.7109375" customWidth="1"/>
    <col min="25" max="25" width="1.7109375" customWidth="1"/>
    <col min="26" max="26" width="12.7109375" style="312" customWidth="1"/>
    <col min="27" max="27" width="1.7109375" customWidth="1"/>
    <col min="28" max="28" width="17.28515625" bestFit="1" customWidth="1"/>
  </cols>
  <sheetData>
    <row r="1" spans="1:28">
      <c r="A1" s="45" t="s">
        <v>166</v>
      </c>
      <c r="B1" s="24"/>
      <c r="G1" s="24"/>
      <c r="H1" s="24"/>
      <c r="I1" s="25"/>
      <c r="K1" s="24"/>
      <c r="L1" s="24"/>
      <c r="M1" s="25"/>
      <c r="V1" s="24"/>
      <c r="W1" s="24"/>
      <c r="X1" s="25"/>
    </row>
    <row r="2" spans="1:28">
      <c r="A2" s="56"/>
      <c r="B2" s="25"/>
      <c r="G2" s="25"/>
      <c r="H2" s="25"/>
      <c r="I2" s="25"/>
      <c r="K2" s="25"/>
      <c r="L2" s="25"/>
      <c r="M2" s="25"/>
      <c r="V2" s="25"/>
      <c r="W2" s="25"/>
      <c r="X2" s="25"/>
    </row>
    <row r="3" spans="1:28">
      <c r="A3" s="56"/>
      <c r="B3" s="25"/>
      <c r="G3" s="25"/>
      <c r="H3" s="25"/>
      <c r="I3" s="25"/>
      <c r="K3" s="25"/>
      <c r="L3" s="25"/>
      <c r="M3" s="25"/>
      <c r="V3" s="25"/>
      <c r="W3" s="25"/>
      <c r="X3" s="25"/>
    </row>
    <row r="4" spans="1:28" ht="15.75" thickBot="1">
      <c r="A4" s="266" t="s">
        <v>28</v>
      </c>
      <c r="B4" s="25"/>
      <c r="C4" s="63" t="s">
        <v>14</v>
      </c>
      <c r="D4" s="26"/>
      <c r="E4" s="64" t="s">
        <v>15</v>
      </c>
      <c r="F4" s="26"/>
      <c r="G4" s="63" t="s">
        <v>16</v>
      </c>
      <c r="H4" s="26"/>
      <c r="I4" s="64" t="s">
        <v>17</v>
      </c>
      <c r="J4" s="26"/>
      <c r="K4" s="63" t="s">
        <v>18</v>
      </c>
      <c r="L4" s="26"/>
      <c r="M4" s="64" t="s">
        <v>19</v>
      </c>
      <c r="N4" s="26"/>
      <c r="O4" s="63" t="s">
        <v>20</v>
      </c>
      <c r="P4" s="26"/>
      <c r="Q4" s="64" t="s">
        <v>21</v>
      </c>
      <c r="R4" s="26"/>
      <c r="S4" s="63" t="s">
        <v>22</v>
      </c>
      <c r="U4" s="270"/>
      <c r="V4" s="91" t="s">
        <v>23</v>
      </c>
      <c r="W4" s="91"/>
      <c r="X4" s="265" t="s">
        <v>24</v>
      </c>
      <c r="Y4" s="91"/>
      <c r="Z4" s="382" t="s">
        <v>22</v>
      </c>
      <c r="AA4" s="427"/>
    </row>
    <row r="5" spans="1:28">
      <c r="A5" s="56"/>
      <c r="B5" s="25"/>
      <c r="C5" s="295"/>
      <c r="D5" s="295"/>
      <c r="E5" s="295"/>
      <c r="F5" s="312"/>
      <c r="G5" s="295"/>
      <c r="H5" s="295"/>
      <c r="I5" s="295"/>
      <c r="J5" s="295"/>
      <c r="K5" s="295"/>
      <c r="L5" s="295"/>
      <c r="M5" s="295"/>
      <c r="N5" s="312"/>
      <c r="O5" s="295"/>
      <c r="P5" s="295"/>
      <c r="Q5" s="295"/>
      <c r="R5" s="295"/>
      <c r="S5" s="312"/>
      <c r="T5" s="312"/>
      <c r="U5" s="387"/>
      <c r="V5" s="295"/>
      <c r="W5" s="295"/>
      <c r="X5" s="295"/>
      <c r="Y5" s="295"/>
      <c r="AA5" s="388"/>
      <c r="AB5" s="312"/>
    </row>
    <row r="6" spans="1:28">
      <c r="A6" s="267" t="s">
        <v>27</v>
      </c>
      <c r="B6" s="25"/>
      <c r="C6" s="330">
        <v>14282</v>
      </c>
      <c r="D6" s="389"/>
      <c r="E6" s="332">
        <v>14067</v>
      </c>
      <c r="F6" s="312"/>
      <c r="G6" s="330">
        <v>15588</v>
      </c>
      <c r="H6" s="389"/>
      <c r="I6" s="330">
        <v>15145</v>
      </c>
      <c r="J6" s="389"/>
      <c r="K6" s="330">
        <v>14691</v>
      </c>
      <c r="L6" s="389"/>
      <c r="M6" s="330">
        <v>11163</v>
      </c>
      <c r="N6" s="390"/>
      <c r="O6" s="330">
        <v>17192</v>
      </c>
      <c r="P6" s="389"/>
      <c r="Q6" s="330">
        <v>12693</v>
      </c>
      <c r="R6" s="389"/>
      <c r="S6" s="383">
        <f>(O6-Q6)/Q6*100</f>
        <v>35.444733317576613</v>
      </c>
      <c r="T6" s="312"/>
      <c r="U6" s="387"/>
      <c r="V6" s="330">
        <f>SUM(C6,G6,K6,O6)</f>
        <v>61753</v>
      </c>
      <c r="W6" s="389"/>
      <c r="X6" s="330">
        <f>SUM(E6,I6,M6,Q6)</f>
        <v>53068</v>
      </c>
      <c r="Y6" s="389"/>
      <c r="Z6" s="383">
        <f>(V6-X6)/X6*100</f>
        <v>16.365794829275647</v>
      </c>
      <c r="AA6" s="388"/>
      <c r="AB6" s="327"/>
    </row>
    <row r="7" spans="1:28">
      <c r="A7" s="274" t="s">
        <v>167</v>
      </c>
      <c r="B7" s="25"/>
      <c r="C7" s="391">
        <v>-11655</v>
      </c>
      <c r="D7" s="389"/>
      <c r="E7" s="392">
        <v>-12011</v>
      </c>
      <c r="F7" s="312"/>
      <c r="G7" s="391">
        <v>-12598</v>
      </c>
      <c r="H7" s="389"/>
      <c r="I7" s="391">
        <v>-13056</v>
      </c>
      <c r="J7" s="389"/>
      <c r="K7" s="391">
        <v>-12593</v>
      </c>
      <c r="L7" s="389"/>
      <c r="M7" s="391">
        <v>-10160</v>
      </c>
      <c r="N7" s="390"/>
      <c r="O7" s="391">
        <v>-15391</v>
      </c>
      <c r="P7" s="389"/>
      <c r="Q7" s="391">
        <v>-10528</v>
      </c>
      <c r="R7" s="389"/>
      <c r="S7" s="384">
        <f t="shared" ref="S7:S8" si="0">(O7-Q7)/Q7*100</f>
        <v>46.191109422492396</v>
      </c>
      <c r="T7" s="312"/>
      <c r="U7" s="387"/>
      <c r="V7" s="391">
        <f t="shared" ref="V7" si="1">SUM(C7,G7,K7,O7)</f>
        <v>-52237</v>
      </c>
      <c r="W7" s="389"/>
      <c r="X7" s="391">
        <v>-45756</v>
      </c>
      <c r="Y7" s="389"/>
      <c r="Z7" s="384">
        <v>14.2</v>
      </c>
      <c r="AA7" s="388"/>
      <c r="AB7" s="327"/>
    </row>
    <row r="8" spans="1:28">
      <c r="A8" s="276" t="s">
        <v>168</v>
      </c>
      <c r="B8" s="25"/>
      <c r="C8" s="393">
        <v>2626</v>
      </c>
      <c r="D8" s="389"/>
      <c r="E8" s="394">
        <v>2055</v>
      </c>
      <c r="F8" s="312"/>
      <c r="G8" s="393">
        <v>2990</v>
      </c>
      <c r="H8" s="389"/>
      <c r="I8" s="395">
        <v>2089</v>
      </c>
      <c r="J8" s="389"/>
      <c r="K8" s="393">
        <v>2098</v>
      </c>
      <c r="L8" s="389"/>
      <c r="M8" s="395">
        <v>1004</v>
      </c>
      <c r="N8" s="256"/>
      <c r="O8" s="393">
        <v>1801</v>
      </c>
      <c r="P8" s="389"/>
      <c r="Q8" s="395">
        <v>2165</v>
      </c>
      <c r="R8" s="389"/>
      <c r="S8" s="396">
        <f t="shared" si="0"/>
        <v>-16.812933025404156</v>
      </c>
      <c r="T8" s="312"/>
      <c r="U8" s="387"/>
      <c r="V8" s="393">
        <v>9516</v>
      </c>
      <c r="W8" s="389"/>
      <c r="X8" s="395">
        <f t="shared" ref="X8" si="2">SUM(E8,I8,M8,Q8)</f>
        <v>7313</v>
      </c>
      <c r="Y8" s="389"/>
      <c r="Z8" s="275">
        <v>30.1</v>
      </c>
      <c r="AA8" s="388"/>
      <c r="AB8" s="327"/>
    </row>
    <row r="9" spans="1:28">
      <c r="A9" s="86" t="s">
        <v>169</v>
      </c>
      <c r="B9" s="25"/>
      <c r="C9" s="397">
        <v>18.399999999999999</v>
      </c>
      <c r="D9" s="389"/>
      <c r="E9" s="398">
        <v>14.6</v>
      </c>
      <c r="F9" s="312"/>
      <c r="G9" s="397">
        <v>19.181425568352171</v>
      </c>
      <c r="H9" s="389"/>
      <c r="I9" s="397">
        <v>13.8</v>
      </c>
      <c r="J9" s="389"/>
      <c r="K9" s="397">
        <v>14.3</v>
      </c>
      <c r="L9" s="389"/>
      <c r="M9" s="397">
        <v>9</v>
      </c>
      <c r="N9" s="390"/>
      <c r="O9" s="397">
        <v>10.5</v>
      </c>
      <c r="P9" s="389"/>
      <c r="Q9" s="399">
        <v>17.100000000000001</v>
      </c>
      <c r="R9" s="389"/>
      <c r="S9" s="293" t="s">
        <v>170</v>
      </c>
      <c r="T9" s="312"/>
      <c r="U9" s="387"/>
      <c r="V9" s="397">
        <v>15.4</v>
      </c>
      <c r="W9" s="389"/>
      <c r="X9" s="397">
        <v>13.8</v>
      </c>
      <c r="Y9" s="389"/>
      <c r="Z9" s="293" t="s">
        <v>171</v>
      </c>
      <c r="AA9" s="388"/>
      <c r="AB9" s="327"/>
    </row>
    <row r="10" spans="1:28">
      <c r="A10" s="56"/>
      <c r="B10" s="25"/>
      <c r="C10" s="400"/>
      <c r="D10" s="389"/>
      <c r="E10" s="262"/>
      <c r="F10" s="312"/>
      <c r="G10" s="400"/>
      <c r="H10" s="389"/>
      <c r="I10" s="400"/>
      <c r="J10" s="389"/>
      <c r="K10" s="400"/>
      <c r="L10" s="389"/>
      <c r="M10" s="400"/>
      <c r="N10" s="385"/>
      <c r="O10" s="400"/>
      <c r="P10" s="389"/>
      <c r="Q10" s="400"/>
      <c r="R10" s="389"/>
      <c r="S10" s="390"/>
      <c r="T10" s="312"/>
      <c r="U10" s="387"/>
      <c r="V10" s="400"/>
      <c r="W10" s="389"/>
      <c r="X10" s="400"/>
      <c r="Y10" s="389"/>
      <c r="Z10" s="385"/>
      <c r="AA10" s="388"/>
      <c r="AB10" s="327"/>
    </row>
    <row r="11" spans="1:28">
      <c r="A11" s="267" t="s">
        <v>172</v>
      </c>
      <c r="B11" s="25"/>
      <c r="C11" s="330">
        <v>-651</v>
      </c>
      <c r="D11" s="389"/>
      <c r="E11" s="332">
        <v>-794</v>
      </c>
      <c r="F11" s="312"/>
      <c r="G11" s="330">
        <v>-778</v>
      </c>
      <c r="H11" s="389"/>
      <c r="I11" s="330">
        <v>-661</v>
      </c>
      <c r="J11" s="389"/>
      <c r="K11" s="330">
        <v>-775</v>
      </c>
      <c r="L11" s="389"/>
      <c r="M11" s="330">
        <v>-673</v>
      </c>
      <c r="N11" s="390"/>
      <c r="O11" s="330">
        <v>-980</v>
      </c>
      <c r="P11" s="389"/>
      <c r="Q11" s="330">
        <v>-957</v>
      </c>
      <c r="R11" s="389"/>
      <c r="S11" s="383">
        <v>2.5</v>
      </c>
      <c r="T11" s="312"/>
      <c r="U11" s="387"/>
      <c r="V11" s="330">
        <v>-3184</v>
      </c>
      <c r="W11" s="389"/>
      <c r="X11" s="330">
        <v>-3084</v>
      </c>
      <c r="Y11" s="389"/>
      <c r="Z11" s="383">
        <v>3.2</v>
      </c>
      <c r="AA11" s="388"/>
      <c r="AB11" s="327"/>
    </row>
    <row r="12" spans="1:28">
      <c r="A12" s="267" t="s">
        <v>173</v>
      </c>
      <c r="B12" s="25"/>
      <c r="C12" s="330">
        <v>-183</v>
      </c>
      <c r="D12" s="389"/>
      <c r="E12" s="332">
        <v>-147</v>
      </c>
      <c r="F12" s="312"/>
      <c r="G12" s="330">
        <v>-193</v>
      </c>
      <c r="H12" s="389"/>
      <c r="I12" s="330">
        <v>-170</v>
      </c>
      <c r="J12" s="389"/>
      <c r="K12" s="330">
        <v>-193</v>
      </c>
      <c r="L12" s="389"/>
      <c r="M12" s="330">
        <v>-156</v>
      </c>
      <c r="N12" s="390"/>
      <c r="O12" s="330">
        <v>-190</v>
      </c>
      <c r="P12" s="389"/>
      <c r="Q12" s="330">
        <v>-182</v>
      </c>
      <c r="R12" s="389"/>
      <c r="S12" s="383">
        <v>4.2</v>
      </c>
      <c r="T12" s="312"/>
      <c r="U12" s="387"/>
      <c r="V12" s="330">
        <v>-759</v>
      </c>
      <c r="W12" s="389"/>
      <c r="X12" s="330">
        <v>-655</v>
      </c>
      <c r="Y12" s="389"/>
      <c r="Z12" s="383">
        <v>15.9</v>
      </c>
      <c r="AA12" s="388"/>
      <c r="AB12" s="327"/>
    </row>
    <row r="13" spans="1:28">
      <c r="A13" s="267" t="s">
        <v>174</v>
      </c>
      <c r="B13" s="25"/>
      <c r="C13" s="330">
        <v>2560</v>
      </c>
      <c r="D13" s="389"/>
      <c r="E13" s="332">
        <v>1113</v>
      </c>
      <c r="F13" s="312"/>
      <c r="G13" s="330">
        <v>157</v>
      </c>
      <c r="H13" s="389"/>
      <c r="I13" s="330">
        <v>866</v>
      </c>
      <c r="J13" s="389"/>
      <c r="K13" s="330">
        <v>968</v>
      </c>
      <c r="L13" s="389"/>
      <c r="M13" s="330">
        <v>1002</v>
      </c>
      <c r="N13" s="390"/>
      <c r="O13" s="330">
        <v>1106</v>
      </c>
      <c r="P13" s="389"/>
      <c r="Q13" s="330">
        <v>1224</v>
      </c>
      <c r="R13" s="389"/>
      <c r="S13" s="383">
        <v>-9.6999999999999993</v>
      </c>
      <c r="T13" s="312"/>
      <c r="U13" s="387"/>
      <c r="V13" s="330">
        <v>4791</v>
      </c>
      <c r="W13" s="389"/>
      <c r="X13" s="330">
        <v>4205</v>
      </c>
      <c r="Y13" s="389"/>
      <c r="Z13" s="383">
        <v>13.9</v>
      </c>
      <c r="AA13" s="388"/>
      <c r="AB13" s="327"/>
    </row>
    <row r="14" spans="1:28">
      <c r="A14" s="267" t="s">
        <v>175</v>
      </c>
      <c r="B14" s="25"/>
      <c r="C14" s="330">
        <v>-885</v>
      </c>
      <c r="D14" s="389"/>
      <c r="E14" s="332">
        <v>-824</v>
      </c>
      <c r="F14" s="312"/>
      <c r="G14" s="330">
        <v>-711</v>
      </c>
      <c r="H14" s="389"/>
      <c r="I14" s="330">
        <v>-416</v>
      </c>
      <c r="J14" s="389"/>
      <c r="K14" s="330">
        <v>-782</v>
      </c>
      <c r="L14" s="389"/>
      <c r="M14" s="330">
        <v>-437</v>
      </c>
      <c r="N14" s="390"/>
      <c r="O14" s="330">
        <v>-437</v>
      </c>
      <c r="P14" s="389"/>
      <c r="Q14" s="330">
        <v>-604</v>
      </c>
      <c r="R14" s="389"/>
      <c r="S14" s="383">
        <v>-27.8</v>
      </c>
      <c r="T14" s="312"/>
      <c r="U14" s="387"/>
      <c r="V14" s="330">
        <v>-2814</v>
      </c>
      <c r="W14" s="389"/>
      <c r="X14" s="330">
        <v>-2281</v>
      </c>
      <c r="Y14" s="389"/>
      <c r="Z14" s="383">
        <v>23.4</v>
      </c>
      <c r="AA14" s="388"/>
      <c r="AB14" s="327"/>
    </row>
    <row r="15" spans="1:28">
      <c r="A15" s="276" t="s">
        <v>176</v>
      </c>
      <c r="B15" s="25"/>
      <c r="C15" s="393">
        <v>3535</v>
      </c>
      <c r="D15" s="389"/>
      <c r="E15" s="394">
        <v>1404</v>
      </c>
      <c r="F15" s="312"/>
      <c r="G15" s="393">
        <v>1430</v>
      </c>
      <c r="H15" s="389"/>
      <c r="I15" s="395">
        <v>1709</v>
      </c>
      <c r="J15" s="389"/>
      <c r="K15" s="393">
        <v>1317</v>
      </c>
      <c r="L15" s="389"/>
      <c r="M15" s="395">
        <v>781</v>
      </c>
      <c r="N15" s="256"/>
      <c r="O15" s="393">
        <v>1340</v>
      </c>
      <c r="P15" s="389"/>
      <c r="Q15" s="395">
        <v>1652</v>
      </c>
      <c r="R15" s="389"/>
      <c r="S15" s="396">
        <v>-18.899999999999999</v>
      </c>
      <c r="T15" s="312"/>
      <c r="U15" s="387"/>
      <c r="V15" s="393">
        <v>7622</v>
      </c>
      <c r="W15" s="389"/>
      <c r="X15" s="395">
        <v>5546</v>
      </c>
      <c r="Y15" s="389"/>
      <c r="Z15" s="275">
        <v>37.4</v>
      </c>
      <c r="AA15" s="388"/>
      <c r="AB15" s="327"/>
    </row>
    <row r="16" spans="1:28" ht="26.25">
      <c r="A16" s="86" t="s">
        <v>177</v>
      </c>
      <c r="B16" s="25"/>
      <c r="C16" s="397">
        <v>24.8</v>
      </c>
      <c r="D16" s="389"/>
      <c r="E16" s="398">
        <v>10</v>
      </c>
      <c r="F16" s="312"/>
      <c r="G16" s="397">
        <v>9.1999999999999993</v>
      </c>
      <c r="H16" s="389"/>
      <c r="I16" s="397">
        <v>11.3</v>
      </c>
      <c r="J16" s="389"/>
      <c r="K16" s="397">
        <v>9</v>
      </c>
      <c r="L16" s="389"/>
      <c r="M16" s="397">
        <v>7</v>
      </c>
      <c r="N16" s="390"/>
      <c r="O16" s="397">
        <v>7.8</v>
      </c>
      <c r="P16" s="389"/>
      <c r="Q16" s="399">
        <v>13</v>
      </c>
      <c r="R16" s="389"/>
      <c r="S16" s="293" t="s">
        <v>178</v>
      </c>
      <c r="T16" s="312"/>
      <c r="U16" s="387"/>
      <c r="V16" s="397">
        <v>12.3</v>
      </c>
      <c r="W16" s="389"/>
      <c r="X16" s="397">
        <v>10.5</v>
      </c>
      <c r="Y16" s="389"/>
      <c r="Z16" s="293" t="s">
        <v>33</v>
      </c>
      <c r="AA16" s="388"/>
      <c r="AB16" s="327"/>
    </row>
    <row r="17" spans="1:28">
      <c r="A17" s="267" t="s">
        <v>179</v>
      </c>
      <c r="B17" s="25"/>
      <c r="C17" s="330">
        <v>-67</v>
      </c>
      <c r="D17" s="389"/>
      <c r="E17" s="332" t="s">
        <v>180</v>
      </c>
      <c r="F17" s="312"/>
      <c r="G17" s="330">
        <v>35</v>
      </c>
      <c r="H17" s="389"/>
      <c r="I17" s="330" t="s">
        <v>180</v>
      </c>
      <c r="J17" s="389"/>
      <c r="K17" s="330" t="s">
        <v>180</v>
      </c>
      <c r="L17" s="389"/>
      <c r="M17" s="330">
        <v>-42</v>
      </c>
      <c r="N17" s="390"/>
      <c r="O17" s="330">
        <v>-39</v>
      </c>
      <c r="P17" s="389"/>
      <c r="Q17" s="330">
        <v>-6</v>
      </c>
      <c r="R17" s="389"/>
      <c r="S17" s="383" t="s">
        <v>35</v>
      </c>
      <c r="T17" s="312"/>
      <c r="U17" s="387"/>
      <c r="V17" s="330">
        <v>-71</v>
      </c>
      <c r="W17" s="389"/>
      <c r="X17" s="330">
        <v>-48</v>
      </c>
      <c r="Y17" s="389"/>
      <c r="Z17" s="383">
        <v>48.6</v>
      </c>
      <c r="AA17" s="388"/>
      <c r="AB17" s="327"/>
    </row>
    <row r="18" spans="1:28">
      <c r="A18" s="276" t="s">
        <v>29</v>
      </c>
      <c r="B18" s="25"/>
      <c r="C18" s="393">
        <v>3468</v>
      </c>
      <c r="D18" s="389"/>
      <c r="E18" s="394">
        <v>1404</v>
      </c>
      <c r="F18" s="312"/>
      <c r="G18" s="393">
        <v>1465</v>
      </c>
      <c r="H18" s="389"/>
      <c r="I18" s="395">
        <v>1709</v>
      </c>
      <c r="J18" s="389"/>
      <c r="K18" s="393">
        <v>1317</v>
      </c>
      <c r="L18" s="389"/>
      <c r="M18" s="395">
        <v>740</v>
      </c>
      <c r="N18" s="256"/>
      <c r="O18" s="393">
        <v>1301</v>
      </c>
      <c r="P18" s="389"/>
      <c r="Q18" s="395">
        <v>1646</v>
      </c>
      <c r="R18" s="389"/>
      <c r="S18" s="396">
        <v>-21</v>
      </c>
      <c r="T18" s="312"/>
      <c r="U18" s="387"/>
      <c r="V18" s="393">
        <v>7550</v>
      </c>
      <c r="W18" s="389"/>
      <c r="X18" s="395">
        <v>5498</v>
      </c>
      <c r="Y18" s="389"/>
      <c r="Z18" s="275">
        <v>37.299999999999997</v>
      </c>
      <c r="AA18" s="388"/>
      <c r="AB18" s="327"/>
    </row>
    <row r="19" spans="1:28">
      <c r="A19" s="86" t="s">
        <v>181</v>
      </c>
      <c r="B19" s="25"/>
      <c r="C19" s="397">
        <v>24.3</v>
      </c>
      <c r="D19" s="389"/>
      <c r="E19" s="398">
        <v>10</v>
      </c>
      <c r="F19" s="312"/>
      <c r="G19" s="397">
        <v>9.4</v>
      </c>
      <c r="H19" s="389"/>
      <c r="I19" s="397">
        <v>11.3</v>
      </c>
      <c r="J19" s="389"/>
      <c r="K19" s="397">
        <v>9</v>
      </c>
      <c r="L19" s="389"/>
      <c r="M19" s="397">
        <v>6.6</v>
      </c>
      <c r="N19" s="390"/>
      <c r="O19" s="397">
        <v>7.6</v>
      </c>
      <c r="P19" s="389"/>
      <c r="Q19" s="399">
        <v>13</v>
      </c>
      <c r="R19" s="389"/>
      <c r="S19" s="293" t="s">
        <v>182</v>
      </c>
      <c r="T19" s="312"/>
      <c r="U19" s="387"/>
      <c r="V19" s="397">
        <v>12.2</v>
      </c>
      <c r="W19" s="389"/>
      <c r="X19" s="397">
        <v>10.4</v>
      </c>
      <c r="Y19" s="389"/>
      <c r="Z19" s="293" t="s">
        <v>33</v>
      </c>
      <c r="AA19" s="388"/>
      <c r="AB19" s="327"/>
    </row>
    <row r="20" spans="1:28">
      <c r="A20" s="56"/>
      <c r="B20" s="25"/>
      <c r="C20" s="401"/>
      <c r="D20" s="312"/>
      <c r="E20" s="295"/>
      <c r="F20" s="312"/>
      <c r="G20" s="401"/>
      <c r="H20" s="312"/>
      <c r="I20" s="401"/>
      <c r="J20" s="312"/>
      <c r="K20" s="401"/>
      <c r="L20" s="312"/>
      <c r="M20" s="401"/>
      <c r="N20" s="385"/>
      <c r="O20" s="401"/>
      <c r="P20" s="312"/>
      <c r="Q20" s="401"/>
      <c r="R20" s="312"/>
      <c r="S20" s="385"/>
      <c r="T20" s="312"/>
      <c r="U20" s="387"/>
      <c r="V20" s="401"/>
      <c r="W20" s="312"/>
      <c r="X20" s="401"/>
      <c r="Y20" s="312"/>
      <c r="Z20" s="385"/>
      <c r="AA20" s="388"/>
      <c r="AB20" s="327"/>
    </row>
    <row r="21" spans="1:28" ht="26.25">
      <c r="A21" s="267" t="s">
        <v>183</v>
      </c>
      <c r="B21" s="25"/>
      <c r="C21" s="330">
        <v>97</v>
      </c>
      <c r="D21" s="389"/>
      <c r="E21" s="332">
        <v>93</v>
      </c>
      <c r="F21" s="312"/>
      <c r="G21" s="330">
        <v>79</v>
      </c>
      <c r="H21" s="389"/>
      <c r="I21" s="330">
        <v>93</v>
      </c>
      <c r="J21" s="389"/>
      <c r="K21" s="330">
        <v>126</v>
      </c>
      <c r="L21" s="389"/>
      <c r="M21" s="330">
        <v>59</v>
      </c>
      <c r="N21" s="390"/>
      <c r="O21" s="330">
        <v>-32</v>
      </c>
      <c r="P21" s="389"/>
      <c r="Q21" s="330">
        <v>46</v>
      </c>
      <c r="R21" s="389"/>
      <c r="S21" s="383" t="s">
        <v>35</v>
      </c>
      <c r="T21" s="312"/>
      <c r="U21" s="387"/>
      <c r="V21" s="330">
        <v>271</v>
      </c>
      <c r="W21" s="389"/>
      <c r="X21" s="330">
        <v>291</v>
      </c>
      <c r="Y21" s="389"/>
      <c r="Z21" s="383">
        <v>-7</v>
      </c>
      <c r="AA21" s="388"/>
      <c r="AB21" s="327"/>
    </row>
    <row r="22" spans="1:28">
      <c r="A22" s="267" t="s">
        <v>184</v>
      </c>
      <c r="B22" s="25"/>
      <c r="C22" s="330">
        <v>240</v>
      </c>
      <c r="D22" s="389"/>
      <c r="E22" s="332">
        <v>-5</v>
      </c>
      <c r="F22" s="312"/>
      <c r="G22" s="330">
        <v>292</v>
      </c>
      <c r="H22" s="389"/>
      <c r="I22" s="330">
        <v>83</v>
      </c>
      <c r="J22" s="389"/>
      <c r="K22" s="330">
        <v>209</v>
      </c>
      <c r="L22" s="389"/>
      <c r="M22" s="330">
        <v>22</v>
      </c>
      <c r="N22" s="390"/>
      <c r="O22" s="330">
        <v>-158</v>
      </c>
      <c r="P22" s="389"/>
      <c r="Q22" s="330">
        <v>91</v>
      </c>
      <c r="R22" s="389"/>
      <c r="S22" s="383" t="s">
        <v>35</v>
      </c>
      <c r="T22" s="312"/>
      <c r="U22" s="387"/>
      <c r="V22" s="330">
        <v>583</v>
      </c>
      <c r="W22" s="389"/>
      <c r="X22" s="330">
        <v>191</v>
      </c>
      <c r="Y22" s="389"/>
      <c r="Z22" s="383" t="s">
        <v>35</v>
      </c>
      <c r="AA22" s="388"/>
      <c r="AB22" s="327"/>
    </row>
    <row r="23" spans="1:28">
      <c r="A23" s="267" t="s">
        <v>185</v>
      </c>
      <c r="B23" s="25"/>
      <c r="C23" s="330">
        <v>94</v>
      </c>
      <c r="D23" s="389"/>
      <c r="E23" s="332">
        <v>198</v>
      </c>
      <c r="F23" s="312"/>
      <c r="G23" s="330" t="s">
        <v>186</v>
      </c>
      <c r="H23" s="389"/>
      <c r="I23" s="330">
        <v>300</v>
      </c>
      <c r="J23" s="389"/>
      <c r="K23" s="330">
        <v>194</v>
      </c>
      <c r="L23" s="389"/>
      <c r="M23" s="330">
        <v>118</v>
      </c>
      <c r="N23" s="390"/>
      <c r="O23" s="330">
        <v>428</v>
      </c>
      <c r="P23" s="389"/>
      <c r="Q23" s="330">
        <v>332</v>
      </c>
      <c r="R23" s="389"/>
      <c r="S23" s="383">
        <v>28.7</v>
      </c>
      <c r="T23" s="312"/>
      <c r="U23" s="387"/>
      <c r="V23" s="330">
        <v>668</v>
      </c>
      <c r="W23" s="389"/>
      <c r="X23" s="330">
        <v>948</v>
      </c>
      <c r="Y23" s="389"/>
      <c r="Z23" s="383">
        <v>-29.5</v>
      </c>
      <c r="AA23" s="388"/>
      <c r="AB23" s="327"/>
    </row>
    <row r="24" spans="1:28">
      <c r="A24" s="276" t="s">
        <v>187</v>
      </c>
      <c r="B24" s="25"/>
      <c r="C24" s="393">
        <v>430</v>
      </c>
      <c r="D24" s="389"/>
      <c r="E24" s="394">
        <v>285</v>
      </c>
      <c r="F24" s="312"/>
      <c r="G24" s="393">
        <v>324</v>
      </c>
      <c r="H24" s="389"/>
      <c r="I24" s="395">
        <v>477</v>
      </c>
      <c r="J24" s="389"/>
      <c r="K24" s="393">
        <v>529</v>
      </c>
      <c r="L24" s="389"/>
      <c r="M24" s="395">
        <v>199</v>
      </c>
      <c r="N24" s="256"/>
      <c r="O24" s="393">
        <v>239</v>
      </c>
      <c r="P24" s="389"/>
      <c r="Q24" s="395">
        <v>469</v>
      </c>
      <c r="R24" s="389"/>
      <c r="S24" s="396">
        <v>-49.2</v>
      </c>
      <c r="T24" s="312"/>
      <c r="U24" s="387"/>
      <c r="V24" s="393">
        <v>1522</v>
      </c>
      <c r="W24" s="389"/>
      <c r="X24" s="395">
        <v>1430</v>
      </c>
      <c r="Y24" s="389"/>
      <c r="Z24" s="275">
        <v>6.4</v>
      </c>
      <c r="AA24" s="388"/>
      <c r="AB24" s="327"/>
    </row>
    <row r="25" spans="1:28">
      <c r="A25" s="56"/>
      <c r="B25" s="25"/>
      <c r="C25" s="401"/>
      <c r="D25" s="312"/>
      <c r="E25" s="295"/>
      <c r="F25" s="312"/>
      <c r="G25" s="401"/>
      <c r="H25" s="312"/>
      <c r="I25" s="401"/>
      <c r="J25" s="312"/>
      <c r="K25" s="401"/>
      <c r="L25" s="312"/>
      <c r="M25" s="401"/>
      <c r="N25" s="385"/>
      <c r="O25" s="401"/>
      <c r="P25" s="312"/>
      <c r="Q25" s="401"/>
      <c r="R25" s="312"/>
      <c r="S25" s="385"/>
      <c r="T25" s="312"/>
      <c r="U25" s="387"/>
      <c r="V25" s="401"/>
      <c r="W25" s="312"/>
      <c r="X25" s="401"/>
      <c r="Y25" s="312"/>
      <c r="Z25" s="385"/>
      <c r="AA25" s="388"/>
      <c r="AB25" s="327"/>
    </row>
    <row r="26" spans="1:28">
      <c r="A26" s="276" t="s">
        <v>188</v>
      </c>
      <c r="B26" s="25"/>
      <c r="C26" s="393">
        <v>3898</v>
      </c>
      <c r="D26" s="389"/>
      <c r="E26" s="394">
        <v>1689</v>
      </c>
      <c r="F26" s="312"/>
      <c r="G26" s="393">
        <v>1789</v>
      </c>
      <c r="H26" s="389"/>
      <c r="I26" s="395">
        <v>2185</v>
      </c>
      <c r="J26" s="389"/>
      <c r="K26" s="393">
        <v>1846</v>
      </c>
      <c r="L26" s="389"/>
      <c r="M26" s="395">
        <v>938</v>
      </c>
      <c r="N26" s="256"/>
      <c r="O26" s="393">
        <v>1539</v>
      </c>
      <c r="P26" s="389"/>
      <c r="Q26" s="395">
        <v>2115</v>
      </c>
      <c r="R26" s="389"/>
      <c r="S26" s="396">
        <v>-27.2</v>
      </c>
      <c r="T26" s="312"/>
      <c r="U26" s="387"/>
      <c r="V26" s="393">
        <v>9072</v>
      </c>
      <c r="W26" s="389"/>
      <c r="X26" s="395">
        <v>6929</v>
      </c>
      <c r="Y26" s="389"/>
      <c r="Z26" s="275">
        <v>30.9</v>
      </c>
      <c r="AA26" s="388"/>
      <c r="AB26" s="327"/>
    </row>
    <row r="27" spans="1:28">
      <c r="A27" s="86" t="s">
        <v>189</v>
      </c>
      <c r="B27" s="25"/>
      <c r="C27" s="397">
        <v>27.3</v>
      </c>
      <c r="D27" s="389"/>
      <c r="E27" s="398">
        <v>12</v>
      </c>
      <c r="F27" s="312"/>
      <c r="G27" s="397">
        <v>11.5</v>
      </c>
      <c r="H27" s="389"/>
      <c r="I27" s="397">
        <v>14.4</v>
      </c>
      <c r="J27" s="389"/>
      <c r="K27" s="397">
        <v>12.6</v>
      </c>
      <c r="L27" s="389"/>
      <c r="M27" s="397">
        <v>8.4</v>
      </c>
      <c r="N27" s="390"/>
      <c r="O27" s="397">
        <v>9</v>
      </c>
      <c r="P27" s="389"/>
      <c r="Q27" s="399">
        <v>16.7</v>
      </c>
      <c r="R27" s="389"/>
      <c r="S27" s="293" t="s">
        <v>190</v>
      </c>
      <c r="T27" s="312"/>
      <c r="U27" s="387"/>
      <c r="V27" s="397">
        <v>14.7</v>
      </c>
      <c r="W27" s="389"/>
      <c r="X27" s="397">
        <v>13.1</v>
      </c>
      <c r="Y27" s="389"/>
      <c r="Z27" s="293" t="s">
        <v>171</v>
      </c>
      <c r="AA27" s="388"/>
      <c r="AB27" s="327"/>
    </row>
    <row r="28" spans="1:28">
      <c r="A28" s="56"/>
      <c r="B28" s="25"/>
      <c r="C28" s="401"/>
      <c r="D28" s="312"/>
      <c r="E28" s="295"/>
      <c r="F28" s="312"/>
      <c r="G28" s="401"/>
      <c r="H28" s="312"/>
      <c r="I28" s="401"/>
      <c r="J28" s="312"/>
      <c r="K28" s="401"/>
      <c r="L28" s="312"/>
      <c r="M28" s="401"/>
      <c r="N28" s="385"/>
      <c r="O28" s="401"/>
      <c r="P28" s="312"/>
      <c r="Q28" s="401"/>
      <c r="R28" s="312"/>
      <c r="S28" s="385"/>
      <c r="T28" s="312"/>
      <c r="U28" s="387"/>
      <c r="V28" s="401"/>
      <c r="W28" s="312"/>
      <c r="X28" s="401"/>
      <c r="Y28" s="312"/>
      <c r="Z28" s="385"/>
      <c r="AA28" s="388"/>
      <c r="AB28" s="327"/>
    </row>
    <row r="29" spans="1:28">
      <c r="A29" s="267" t="s">
        <v>191</v>
      </c>
      <c r="B29" s="25"/>
      <c r="C29" s="330">
        <v>-959</v>
      </c>
      <c r="D29" s="389"/>
      <c r="E29" s="332">
        <v>-218</v>
      </c>
      <c r="F29" s="312"/>
      <c r="G29" s="330">
        <v>-338</v>
      </c>
      <c r="H29" s="389"/>
      <c r="I29" s="330">
        <v>-270</v>
      </c>
      <c r="J29" s="389"/>
      <c r="K29" s="330">
        <v>-419</v>
      </c>
      <c r="L29" s="389"/>
      <c r="M29" s="330">
        <v>-157</v>
      </c>
      <c r="N29" s="390"/>
      <c r="O29" s="330">
        <v>-241</v>
      </c>
      <c r="P29" s="389"/>
      <c r="Q29" s="330">
        <v>-635</v>
      </c>
      <c r="R29" s="389"/>
      <c r="S29" s="383" t="s">
        <v>35</v>
      </c>
      <c r="T29" s="312"/>
      <c r="U29" s="387"/>
      <c r="V29" s="330">
        <v>-1956</v>
      </c>
      <c r="W29" s="389"/>
      <c r="X29" s="330">
        <v>-1280</v>
      </c>
      <c r="Y29" s="389"/>
      <c r="Z29" s="383">
        <v>52.8</v>
      </c>
      <c r="AA29" s="388"/>
      <c r="AB29" s="327"/>
    </row>
    <row r="30" spans="1:28">
      <c r="A30" s="276" t="s">
        <v>192</v>
      </c>
      <c r="B30" s="25"/>
      <c r="C30" s="393">
        <v>2939</v>
      </c>
      <c r="D30" s="389"/>
      <c r="E30" s="394">
        <v>1472</v>
      </c>
      <c r="F30" s="312"/>
      <c r="G30" s="393">
        <v>1451</v>
      </c>
      <c r="H30" s="389"/>
      <c r="I30" s="395">
        <v>1915</v>
      </c>
      <c r="J30" s="389"/>
      <c r="K30" s="393">
        <v>1427</v>
      </c>
      <c r="L30" s="389"/>
      <c r="M30" s="395">
        <v>782</v>
      </c>
      <c r="N30" s="256"/>
      <c r="O30" s="393">
        <v>1298</v>
      </c>
      <c r="P30" s="389"/>
      <c r="Q30" s="395">
        <v>1480</v>
      </c>
      <c r="R30" s="389"/>
      <c r="S30" s="396">
        <v>-12.3</v>
      </c>
      <c r="T30" s="312"/>
      <c r="U30" s="387"/>
      <c r="V30" s="393">
        <v>7116</v>
      </c>
      <c r="W30" s="389"/>
      <c r="X30" s="395">
        <v>5649</v>
      </c>
      <c r="Y30" s="389"/>
      <c r="Z30" s="275">
        <v>26</v>
      </c>
      <c r="AA30" s="388"/>
      <c r="AB30" s="327"/>
    </row>
    <row r="31" spans="1:28">
      <c r="A31" s="86" t="s">
        <v>193</v>
      </c>
      <c r="B31" s="25"/>
      <c r="C31" s="397">
        <v>20.6</v>
      </c>
      <c r="D31" s="389"/>
      <c r="E31" s="398">
        <v>10.5</v>
      </c>
      <c r="F31" s="312"/>
      <c r="G31" s="397">
        <v>9.3000000000000007</v>
      </c>
      <c r="H31" s="389"/>
      <c r="I31" s="397">
        <v>12.6</v>
      </c>
      <c r="J31" s="389"/>
      <c r="K31" s="397">
        <v>9.6999999999999993</v>
      </c>
      <c r="L31" s="389"/>
      <c r="M31" s="397">
        <v>7</v>
      </c>
      <c r="N31" s="390"/>
      <c r="O31" s="397">
        <v>7.6</v>
      </c>
      <c r="P31" s="389"/>
      <c r="Q31" s="399">
        <v>11.7</v>
      </c>
      <c r="R31" s="389"/>
      <c r="S31" s="293" t="s">
        <v>194</v>
      </c>
      <c r="T31" s="312"/>
      <c r="U31" s="387"/>
      <c r="V31" s="397">
        <v>11.5</v>
      </c>
      <c r="W31" s="389"/>
      <c r="X31" s="397">
        <v>10.6</v>
      </c>
      <c r="Y31" s="389"/>
      <c r="Z31" s="293" t="s">
        <v>195</v>
      </c>
      <c r="AA31" s="388"/>
      <c r="AB31" s="327"/>
    </row>
    <row r="32" spans="1:28">
      <c r="A32" s="56"/>
      <c r="B32" s="25"/>
      <c r="C32" s="312"/>
      <c r="D32" s="312"/>
      <c r="E32" s="312"/>
      <c r="F32" s="312"/>
      <c r="G32" s="295"/>
      <c r="H32" s="295"/>
      <c r="I32" s="295"/>
      <c r="J32" s="312"/>
      <c r="K32" s="295"/>
      <c r="L32" s="295"/>
      <c r="M32" s="295"/>
      <c r="N32" s="312"/>
      <c r="O32" s="312"/>
      <c r="P32" s="312"/>
      <c r="Q32" s="312"/>
      <c r="R32" s="312"/>
      <c r="S32" s="312"/>
      <c r="T32" s="312"/>
      <c r="U32" s="402"/>
      <c r="V32" s="403"/>
      <c r="W32" s="403"/>
      <c r="X32" s="403"/>
      <c r="Y32" s="386"/>
      <c r="Z32" s="386"/>
      <c r="AA32" s="404"/>
      <c r="AB32" s="312"/>
    </row>
  </sheetData>
  <pageMargins left="0.31496062992125984" right="0.11811023622047245" top="0.15748031496062992" bottom="0.15748031496062992" header="0.31496062992125984" footer="0.31496062992125984"/>
  <pageSetup scale="51"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6"/>
  <sheetViews>
    <sheetView showGridLines="0" topLeftCell="A13" zoomScale="75" zoomScaleNormal="75" workbookViewId="0">
      <selection activeCell="S43" sqref="S43"/>
    </sheetView>
  </sheetViews>
  <sheetFormatPr defaultColWidth="11.5703125" defaultRowHeight="15"/>
  <cols>
    <col min="1" max="1" width="60.7109375" style="203" customWidth="1"/>
    <col min="2" max="2" width="1.7109375" customWidth="1"/>
    <col min="3" max="3" width="15.7109375" customWidth="1"/>
    <col min="4" max="4" width="1.7109375" customWidth="1"/>
    <col min="5" max="5" width="15.7109375" customWidth="1"/>
    <col min="6" max="6" width="1.7109375" customWidth="1"/>
    <col min="7" max="7" width="12.7109375" customWidth="1"/>
    <col min="8" max="8" width="3.85546875" customWidth="1"/>
  </cols>
  <sheetData>
    <row r="1" spans="1:9">
      <c r="A1" s="45" t="s">
        <v>196</v>
      </c>
      <c r="B1" s="24"/>
    </row>
    <row r="2" spans="1:9">
      <c r="A2" s="56"/>
      <c r="B2" s="25"/>
    </row>
    <row r="3" spans="1:9">
      <c r="A3" s="56"/>
      <c r="B3" s="25"/>
    </row>
    <row r="4" spans="1:9" s="163" customFormat="1" ht="15.75" thickBot="1">
      <c r="A4" s="266" t="s">
        <v>28</v>
      </c>
      <c r="B4" s="26"/>
      <c r="C4" s="63" t="s">
        <v>197</v>
      </c>
      <c r="D4" s="26"/>
      <c r="E4" s="64" t="s">
        <v>198</v>
      </c>
      <c r="F4" s="26"/>
      <c r="G4" s="63" t="s">
        <v>22</v>
      </c>
    </row>
    <row r="5" spans="1:9">
      <c r="A5" s="56"/>
      <c r="B5" s="25"/>
      <c r="C5" s="25"/>
      <c r="D5" s="25"/>
      <c r="E5" s="25"/>
      <c r="F5" s="25"/>
      <c r="G5" s="25"/>
    </row>
    <row r="6" spans="1:9" s="163" customFormat="1">
      <c r="A6" s="276" t="s">
        <v>199</v>
      </c>
      <c r="B6" s="24"/>
      <c r="C6" s="283">
        <v>70812340967.600006</v>
      </c>
      <c r="D6" s="279"/>
      <c r="E6" s="284">
        <v>66124199239.199997</v>
      </c>
      <c r="F6" s="279"/>
      <c r="G6" s="285">
        <v>7.0899032159784063</v>
      </c>
      <c r="I6" s="181"/>
    </row>
    <row r="7" spans="1:9">
      <c r="A7" s="56"/>
      <c r="B7" s="25"/>
      <c r="C7" s="37"/>
      <c r="D7" s="280"/>
      <c r="E7" s="56"/>
      <c r="F7" s="280"/>
      <c r="G7" s="281"/>
      <c r="I7" s="181"/>
    </row>
    <row r="8" spans="1:9" s="163" customFormat="1">
      <c r="A8" s="65" t="s">
        <v>200</v>
      </c>
      <c r="B8" s="24"/>
      <c r="C8" s="286">
        <v>32675081043.630001</v>
      </c>
      <c r="D8" s="279"/>
      <c r="E8" s="287">
        <v>31753693765.599998</v>
      </c>
      <c r="F8" s="279"/>
      <c r="G8" s="288">
        <v>2.9016695973435915</v>
      </c>
      <c r="I8" s="181"/>
    </row>
    <row r="9" spans="1:9">
      <c r="A9" s="86" t="s">
        <v>201</v>
      </c>
      <c r="B9" s="25"/>
      <c r="C9" s="289">
        <v>9621676745.1200008</v>
      </c>
      <c r="D9" s="280"/>
      <c r="E9" s="290">
        <v>8490527505.3199997</v>
      </c>
      <c r="F9" s="280"/>
      <c r="G9" s="291">
        <v>13.322484840797525</v>
      </c>
      <c r="I9" s="181"/>
    </row>
    <row r="10" spans="1:9">
      <c r="A10" s="86" t="s">
        <v>202</v>
      </c>
      <c r="B10" s="25"/>
      <c r="C10" s="289">
        <v>12695358403.27</v>
      </c>
      <c r="D10" s="280"/>
      <c r="E10" s="290">
        <v>12103484216.77</v>
      </c>
      <c r="F10" s="280"/>
      <c r="G10" s="292">
        <v>4.8901140853303042</v>
      </c>
      <c r="I10" s="181"/>
    </row>
    <row r="11" spans="1:9">
      <c r="A11" s="267" t="s">
        <v>203</v>
      </c>
      <c r="B11" s="25"/>
      <c r="C11" s="294">
        <v>97294602.090000004</v>
      </c>
      <c r="D11" s="280"/>
      <c r="E11" s="290">
        <v>17541101.07</v>
      </c>
      <c r="F11" s="280"/>
      <c r="G11" s="293" t="s">
        <v>35</v>
      </c>
      <c r="I11" s="181"/>
    </row>
    <row r="12" spans="1:9">
      <c r="A12" s="267" t="s">
        <v>204</v>
      </c>
      <c r="B12" s="25"/>
      <c r="C12" s="294">
        <v>89110104.019999996</v>
      </c>
      <c r="D12" s="280"/>
      <c r="E12" s="290">
        <v>228475094</v>
      </c>
      <c r="F12" s="280"/>
      <c r="G12" s="292">
        <v>-60.997891516350577</v>
      </c>
      <c r="I12" s="181"/>
    </row>
    <row r="13" spans="1:9">
      <c r="A13" s="267" t="s">
        <v>205</v>
      </c>
      <c r="B13" s="25"/>
      <c r="C13" s="294">
        <v>2010190207</v>
      </c>
      <c r="D13" s="280"/>
      <c r="E13" s="290">
        <v>2141513470.3499999</v>
      </c>
      <c r="F13" s="280"/>
      <c r="G13" s="292">
        <v>-6.1322641752300999</v>
      </c>
      <c r="I13" s="181"/>
    </row>
    <row r="14" spans="1:9">
      <c r="A14" s="267" t="s">
        <v>206</v>
      </c>
      <c r="B14" s="25"/>
      <c r="C14" s="294">
        <v>714087379.80999994</v>
      </c>
      <c r="D14" s="280"/>
      <c r="E14" s="290">
        <v>396224745.06999999</v>
      </c>
      <c r="F14" s="280"/>
      <c r="G14" s="291">
        <v>80.22281260698243</v>
      </c>
      <c r="I14" s="181"/>
    </row>
    <row r="15" spans="1:9">
      <c r="A15" s="267" t="s">
        <v>207</v>
      </c>
      <c r="B15" s="25"/>
      <c r="C15" s="294">
        <v>2141687374.6900001</v>
      </c>
      <c r="D15" s="280"/>
      <c r="E15" s="290">
        <v>3104921095.4699998</v>
      </c>
      <c r="F15" s="280"/>
      <c r="G15" s="291">
        <v>-31.022808347218</v>
      </c>
      <c r="I15" s="181"/>
    </row>
    <row r="16" spans="1:9">
      <c r="A16" s="267" t="s">
        <v>208</v>
      </c>
      <c r="B16" s="25"/>
      <c r="C16" s="294">
        <v>5246980608.29</v>
      </c>
      <c r="D16" s="280"/>
      <c r="E16" s="290">
        <v>5202818874.25</v>
      </c>
      <c r="F16" s="280"/>
      <c r="G16" s="292">
        <v>0.84880398698034609</v>
      </c>
      <c r="I16" s="181"/>
    </row>
    <row r="17" spans="1:9">
      <c r="A17" s="267" t="s">
        <v>209</v>
      </c>
      <c r="B17" s="25"/>
      <c r="C17" s="294">
        <v>58695619.340000153</v>
      </c>
      <c r="D17" s="280"/>
      <c r="E17" s="290">
        <v>68187663.300000191</v>
      </c>
      <c r="F17" s="280"/>
      <c r="G17" s="292">
        <v>-13.920471094952466</v>
      </c>
      <c r="I17" s="181"/>
    </row>
    <row r="18" spans="1:9">
      <c r="A18" s="56"/>
      <c r="B18" s="25"/>
      <c r="C18" s="37"/>
      <c r="D18" s="280"/>
      <c r="E18" s="56"/>
      <c r="F18" s="280"/>
      <c r="G18" s="282"/>
      <c r="I18" s="181"/>
    </row>
    <row r="19" spans="1:9" s="163" customFormat="1">
      <c r="A19" s="65" t="s">
        <v>210</v>
      </c>
      <c r="B19" s="24"/>
      <c r="C19" s="286">
        <v>38119321541.860001</v>
      </c>
      <c r="D19" s="279"/>
      <c r="E19" s="287">
        <v>33444622133.299999</v>
      </c>
      <c r="F19" s="279"/>
      <c r="G19" s="288">
        <v>13.977432275742521</v>
      </c>
      <c r="I19" s="181"/>
    </row>
    <row r="20" spans="1:9">
      <c r="A20" s="86" t="s">
        <v>211</v>
      </c>
      <c r="B20" s="25"/>
      <c r="C20" s="289">
        <v>8336434569.9799995</v>
      </c>
      <c r="D20" s="280"/>
      <c r="E20" s="290">
        <v>7090184955.5900002</v>
      </c>
      <c r="F20" s="280"/>
      <c r="G20" s="291">
        <v>17.577110078171359</v>
      </c>
      <c r="I20" s="181"/>
    </row>
    <row r="21" spans="1:9">
      <c r="A21" s="86" t="s">
        <v>212</v>
      </c>
      <c r="B21" s="25"/>
      <c r="C21" s="289">
        <v>5471291478.7200003</v>
      </c>
      <c r="D21" s="280"/>
      <c r="E21" s="290">
        <v>4416215184.9700003</v>
      </c>
      <c r="F21" s="280"/>
      <c r="G21" s="292">
        <v>23.89096204688602</v>
      </c>
      <c r="I21" s="181"/>
    </row>
    <row r="22" spans="1:9">
      <c r="A22" s="267" t="s">
        <v>213</v>
      </c>
      <c r="B22" s="25"/>
      <c r="C22" s="294">
        <v>69155067.510000005</v>
      </c>
      <c r="D22" s="280"/>
      <c r="E22" s="290">
        <v>124853890.48999999</v>
      </c>
      <c r="F22" s="280"/>
      <c r="G22" s="293">
        <v>-44.611203352498748</v>
      </c>
      <c r="I22" s="181"/>
    </row>
    <row r="23" spans="1:9">
      <c r="A23" s="267" t="s">
        <v>208</v>
      </c>
      <c r="B23" s="25"/>
      <c r="C23" s="294">
        <v>7252841994.1300001</v>
      </c>
      <c r="D23" s="280"/>
      <c r="E23" s="290">
        <v>2689450870.7399998</v>
      </c>
      <c r="F23" s="280"/>
      <c r="G23" s="293" t="s">
        <v>35</v>
      </c>
      <c r="I23" s="181"/>
    </row>
    <row r="24" spans="1:9">
      <c r="A24" s="267" t="s">
        <v>209</v>
      </c>
      <c r="B24" s="25"/>
      <c r="C24" s="294">
        <v>944166167.97999954</v>
      </c>
      <c r="D24" s="280"/>
      <c r="E24" s="290">
        <v>743194186.78000021</v>
      </c>
      <c r="F24" s="280"/>
      <c r="G24" s="293">
        <v>27.041651398101006</v>
      </c>
      <c r="I24" s="181"/>
    </row>
    <row r="25" spans="1:9">
      <c r="A25" s="267" t="s">
        <v>214</v>
      </c>
      <c r="B25" s="25"/>
      <c r="C25" s="294">
        <v>6446919369.2700005</v>
      </c>
      <c r="D25" s="280"/>
      <c r="E25" s="290">
        <v>6753114148.0600004</v>
      </c>
      <c r="F25" s="280"/>
      <c r="G25" s="292">
        <v>-4.5341271016122544</v>
      </c>
      <c r="I25" s="181"/>
    </row>
    <row r="26" spans="1:9">
      <c r="A26" s="267" t="s">
        <v>215</v>
      </c>
      <c r="B26" s="25"/>
      <c r="C26" s="294">
        <v>9598512894.2700005</v>
      </c>
      <c r="D26" s="280"/>
      <c r="E26" s="290">
        <v>11627608896.67</v>
      </c>
      <c r="F26" s="280"/>
      <c r="G26" s="293">
        <v>-17.45067296665875</v>
      </c>
      <c r="I26" s="181"/>
    </row>
    <row r="27" spans="1:9">
      <c r="A27" s="56"/>
      <c r="B27" s="25"/>
      <c r="C27" s="51"/>
      <c r="D27" s="280"/>
      <c r="E27" s="56"/>
      <c r="F27" s="280"/>
      <c r="G27" s="281"/>
      <c r="I27" s="181"/>
    </row>
    <row r="28" spans="1:9" s="163" customFormat="1">
      <c r="A28" s="65" t="s">
        <v>216</v>
      </c>
      <c r="B28" s="24"/>
      <c r="C28" s="286">
        <v>17938382.109999999</v>
      </c>
      <c r="D28" s="279"/>
      <c r="E28" s="287">
        <v>925883340.29999995</v>
      </c>
      <c r="F28" s="279"/>
      <c r="G28" s="288">
        <v>-98.1</v>
      </c>
      <c r="I28" s="181"/>
    </row>
    <row r="29" spans="1:9" ht="27" customHeight="1">
      <c r="A29" s="56"/>
      <c r="B29" s="25"/>
      <c r="C29" s="264"/>
      <c r="D29" s="280"/>
      <c r="E29" s="25"/>
      <c r="F29" s="280"/>
      <c r="G29" s="258"/>
      <c r="I29" s="181"/>
    </row>
    <row r="30" spans="1:9" s="163" customFormat="1">
      <c r="A30" s="276" t="s">
        <v>217</v>
      </c>
      <c r="B30" s="24"/>
      <c r="C30" s="283">
        <v>70812340967.600006</v>
      </c>
      <c r="D30" s="279"/>
      <c r="E30" s="284">
        <v>66124199239.199997</v>
      </c>
      <c r="F30" s="279"/>
      <c r="G30" s="285">
        <v>7.0899032159784063</v>
      </c>
      <c r="I30" s="181"/>
    </row>
    <row r="31" spans="1:9">
      <c r="A31" s="56"/>
      <c r="B31" s="25"/>
      <c r="C31" s="264"/>
      <c r="D31" s="280"/>
      <c r="E31" s="25"/>
      <c r="F31" s="280"/>
      <c r="G31" s="258"/>
      <c r="I31" s="181"/>
    </row>
    <row r="32" spans="1:9" s="163" customFormat="1">
      <c r="A32" s="65" t="s">
        <v>218</v>
      </c>
      <c r="B32" s="24"/>
      <c r="C32" s="286">
        <v>31582385173.279999</v>
      </c>
      <c r="D32" s="279"/>
      <c r="E32" s="287">
        <v>26012276611.139999</v>
      </c>
      <c r="F32" s="279"/>
      <c r="G32" s="288">
        <v>21.413383555034734</v>
      </c>
      <c r="I32" s="181"/>
    </row>
    <row r="33" spans="1:9">
      <c r="A33" s="86" t="s">
        <v>219</v>
      </c>
      <c r="B33" s="25"/>
      <c r="C33" s="289">
        <v>110080000</v>
      </c>
      <c r="D33" s="280"/>
      <c r="E33" s="290">
        <v>110080000</v>
      </c>
      <c r="F33" s="280"/>
      <c r="G33" s="292">
        <v>0</v>
      </c>
      <c r="I33" s="181"/>
    </row>
    <row r="34" spans="1:9">
      <c r="A34" s="86" t="s">
        <v>220</v>
      </c>
      <c r="B34" s="25"/>
      <c r="C34" s="289">
        <v>11980281199.309999</v>
      </c>
      <c r="D34" s="280"/>
      <c r="E34" s="290">
        <v>12039409231.48</v>
      </c>
      <c r="F34" s="280"/>
      <c r="G34" s="292">
        <v>-0.49112071060260393</v>
      </c>
      <c r="I34" s="181"/>
    </row>
    <row r="35" spans="1:9">
      <c r="A35" s="86" t="s">
        <v>221</v>
      </c>
      <c r="B35" s="25"/>
      <c r="C35" s="289">
        <v>17437628655.029999</v>
      </c>
      <c r="D35" s="280"/>
      <c r="E35" s="290">
        <v>12526375009.73</v>
      </c>
      <c r="F35" s="280"/>
      <c r="G35" s="292">
        <v>39.207301725240775</v>
      </c>
      <c r="I35" s="181"/>
    </row>
    <row r="36" spans="1:9">
      <c r="A36" s="86" t="s">
        <v>222</v>
      </c>
      <c r="B36" s="25"/>
      <c r="C36" s="289">
        <v>2054395318.9400001</v>
      </c>
      <c r="D36" s="280"/>
      <c r="E36" s="290">
        <v>1336412369.9300001</v>
      </c>
      <c r="F36" s="280"/>
      <c r="G36" s="292">
        <v>53.724656039184012</v>
      </c>
      <c r="I36" s="181"/>
    </row>
    <row r="37" spans="1:9">
      <c r="A37" s="56"/>
      <c r="B37" s="25"/>
      <c r="C37" s="51"/>
      <c r="D37" s="280"/>
      <c r="E37" s="57"/>
      <c r="F37" s="280"/>
      <c r="G37" s="281"/>
      <c r="I37" s="181"/>
    </row>
    <row r="38" spans="1:9" s="163" customFormat="1">
      <c r="A38" s="65" t="s">
        <v>223</v>
      </c>
      <c r="B38" s="24"/>
      <c r="C38" s="286">
        <v>14414502386.120001</v>
      </c>
      <c r="D38" s="279"/>
      <c r="E38" s="287">
        <v>17148844803.02</v>
      </c>
      <c r="F38" s="279"/>
      <c r="G38" s="288">
        <v>-15.944761576117756</v>
      </c>
      <c r="I38" s="181"/>
    </row>
    <row r="39" spans="1:9">
      <c r="A39" s="86" t="s">
        <v>224</v>
      </c>
      <c r="B39" s="25"/>
      <c r="C39" s="289">
        <v>523219009.60000002</v>
      </c>
      <c r="D39" s="280"/>
      <c r="E39" s="290">
        <v>613737099.38</v>
      </c>
      <c r="F39" s="280"/>
      <c r="G39" s="292">
        <v>-14.748674941019821</v>
      </c>
      <c r="I39" s="181"/>
    </row>
    <row r="40" spans="1:9">
      <c r="A40" s="86" t="s">
        <v>225</v>
      </c>
      <c r="B40" s="25"/>
      <c r="C40" s="289">
        <v>4080479568.8000002</v>
      </c>
      <c r="D40" s="280"/>
      <c r="E40" s="290">
        <v>6579735861.2200003</v>
      </c>
      <c r="F40" s="280"/>
      <c r="G40" s="292">
        <v>-37.984143210827817</v>
      </c>
      <c r="I40" s="181"/>
    </row>
    <row r="41" spans="1:9">
      <c r="A41" s="86" t="s">
        <v>226</v>
      </c>
      <c r="B41" s="25"/>
      <c r="C41" s="289">
        <v>6957028194.0100002</v>
      </c>
      <c r="D41" s="280"/>
      <c r="E41" s="290">
        <v>7636268951.5600004</v>
      </c>
      <c r="F41" s="280"/>
      <c r="G41" s="292">
        <v>-8.8949297341241387</v>
      </c>
      <c r="I41" s="181"/>
    </row>
    <row r="42" spans="1:9">
      <c r="A42" s="86" t="s">
        <v>227</v>
      </c>
      <c r="B42" s="25"/>
      <c r="C42" s="289">
        <v>345224007.12</v>
      </c>
      <c r="D42" s="280"/>
      <c r="E42" s="290">
        <v>490369238.61000001</v>
      </c>
      <c r="F42" s="280"/>
      <c r="G42" s="292">
        <v>-29.599171412429637</v>
      </c>
      <c r="I42" s="181"/>
    </row>
    <row r="43" spans="1:9">
      <c r="A43" s="86" t="s">
        <v>228</v>
      </c>
      <c r="B43" s="25"/>
      <c r="C43" s="289">
        <v>438358816.26999998</v>
      </c>
      <c r="D43" s="280"/>
      <c r="E43" s="290">
        <v>82233047.799999997</v>
      </c>
      <c r="F43" s="280"/>
      <c r="G43" s="292" t="s">
        <v>35</v>
      </c>
      <c r="I43" s="181"/>
    </row>
    <row r="44" spans="1:9">
      <c r="A44" s="86" t="s">
        <v>229</v>
      </c>
      <c r="B44" s="25"/>
      <c r="C44" s="289">
        <v>652749449.77999997</v>
      </c>
      <c r="D44" s="280"/>
      <c r="E44" s="290">
        <v>612357585.29999995</v>
      </c>
      <c r="F44" s="280"/>
      <c r="G44" s="292">
        <v>6.5961238089688488</v>
      </c>
      <c r="I44" s="181"/>
    </row>
    <row r="45" spans="1:9">
      <c r="A45" s="86" t="s">
        <v>230</v>
      </c>
      <c r="B45" s="25"/>
      <c r="C45" s="289">
        <v>1417443340.54</v>
      </c>
      <c r="D45" s="280"/>
      <c r="E45" s="290">
        <v>1134143019.1500001</v>
      </c>
      <c r="F45" s="280"/>
      <c r="G45" s="292">
        <v>24.979241295539904</v>
      </c>
      <c r="I45" s="181"/>
    </row>
    <row r="46" spans="1:9">
      <c r="A46" s="56"/>
      <c r="B46" s="25"/>
      <c r="C46" s="37"/>
      <c r="D46" s="280"/>
      <c r="E46" s="56"/>
      <c r="F46" s="280"/>
      <c r="G46" s="281"/>
      <c r="I46" s="181"/>
    </row>
    <row r="47" spans="1:9" s="163" customFormat="1">
      <c r="A47" s="65" t="s">
        <v>231</v>
      </c>
      <c r="B47" s="24"/>
      <c r="C47" s="286">
        <v>24815453408.200001</v>
      </c>
      <c r="D47" s="279"/>
      <c r="E47" s="287">
        <v>22398782023.350002</v>
      </c>
      <c r="F47" s="279"/>
      <c r="G47" s="288">
        <v>10.789298196351467</v>
      </c>
      <c r="I47" s="181"/>
    </row>
    <row r="48" spans="1:9">
      <c r="A48" s="86" t="s">
        <v>224</v>
      </c>
      <c r="B48" s="25"/>
      <c r="C48" s="289">
        <v>984918898.75999999</v>
      </c>
      <c r="D48" s="280"/>
      <c r="E48" s="290">
        <v>141992443.27000001</v>
      </c>
      <c r="F48" s="280"/>
      <c r="G48" s="292" t="s">
        <v>35</v>
      </c>
      <c r="I48" s="181"/>
    </row>
    <row r="49" spans="1:9">
      <c r="A49" s="86" t="s">
        <v>232</v>
      </c>
      <c r="B49" s="25"/>
      <c r="C49" s="289">
        <v>8631913600.0699997</v>
      </c>
      <c r="D49" s="280"/>
      <c r="E49" s="290">
        <v>6666846785.0699997</v>
      </c>
      <c r="F49" s="280"/>
      <c r="G49" s="292">
        <v>29.475205870947089</v>
      </c>
      <c r="I49" s="181"/>
    </row>
    <row r="50" spans="1:9">
      <c r="A50" s="86" t="s">
        <v>226</v>
      </c>
      <c r="B50" s="25"/>
      <c r="C50" s="289">
        <v>4573186968.4399996</v>
      </c>
      <c r="D50" s="280"/>
      <c r="E50" s="290">
        <v>4473395186.1400003</v>
      </c>
      <c r="F50" s="280"/>
      <c r="G50" s="292">
        <v>2.2307839604510211</v>
      </c>
      <c r="I50" s="181"/>
    </row>
    <row r="51" spans="1:9">
      <c r="A51" s="86" t="s">
        <v>227</v>
      </c>
      <c r="B51" s="25"/>
      <c r="C51" s="289">
        <v>726617213.20000005</v>
      </c>
      <c r="D51" s="280"/>
      <c r="E51" s="290">
        <v>1178181915.3</v>
      </c>
      <c r="F51" s="280"/>
      <c r="G51" s="292">
        <v>-38.327247790509347</v>
      </c>
      <c r="I51" s="181"/>
    </row>
    <row r="52" spans="1:9">
      <c r="A52" s="86" t="s">
        <v>229</v>
      </c>
      <c r="B52" s="25"/>
      <c r="C52" s="289">
        <v>6447138610.6599998</v>
      </c>
      <c r="D52" s="280"/>
      <c r="E52" s="290">
        <v>6992975014.2399998</v>
      </c>
      <c r="F52" s="280"/>
      <c r="G52" s="292">
        <v>-7.8054962654449254</v>
      </c>
      <c r="I52" s="181"/>
    </row>
    <row r="53" spans="1:9">
      <c r="A53" s="86" t="s">
        <v>230</v>
      </c>
      <c r="B53" s="25"/>
      <c r="C53" s="289">
        <v>3451678117.0699997</v>
      </c>
      <c r="D53" s="280"/>
      <c r="E53" s="290">
        <v>2945390679.3299999</v>
      </c>
      <c r="F53" s="280"/>
      <c r="G53" s="292">
        <v>17.189143745615677</v>
      </c>
      <c r="I53" s="181"/>
    </row>
    <row r="54" spans="1:9">
      <c r="A54" s="56"/>
      <c r="B54" s="25"/>
      <c r="C54" s="37"/>
      <c r="D54" s="280"/>
      <c r="E54" s="56"/>
      <c r="F54" s="280"/>
      <c r="G54" s="281"/>
      <c r="I54" s="181"/>
    </row>
    <row r="55" spans="1:9" s="163" customFormat="1">
      <c r="A55" s="65" t="s">
        <v>233</v>
      </c>
      <c r="B55" s="24"/>
      <c r="C55" s="286">
        <v>0</v>
      </c>
      <c r="D55" s="279"/>
      <c r="E55" s="287">
        <v>564295801.69000006</v>
      </c>
      <c r="F55" s="279"/>
      <c r="G55" s="288">
        <v>-100</v>
      </c>
      <c r="I55" s="181"/>
    </row>
    <row r="56" spans="1:9">
      <c r="I56" s="181"/>
    </row>
  </sheetData>
  <pageMargins left="0.31496062992125984" right="0.11811023622047245" top="0.15748031496062992" bottom="0.15748031496062992" header="0.31496062992125984" footer="0.31496062992125984"/>
  <pageSetup scale="90"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71"/>
  <sheetViews>
    <sheetView showGridLines="0" zoomScale="75" zoomScaleNormal="75" workbookViewId="0">
      <selection activeCell="L44" sqref="L44"/>
    </sheetView>
  </sheetViews>
  <sheetFormatPr defaultColWidth="11.5703125" defaultRowHeight="17.25"/>
  <cols>
    <col min="1" max="1" width="60.7109375" customWidth="1"/>
    <col min="2" max="2" width="2.7109375" customWidth="1"/>
    <col min="3" max="3" width="15.7109375" customWidth="1"/>
    <col min="4" max="4" width="2.7109375" style="319" customWidth="1"/>
    <col min="5" max="5" width="15.7109375" customWidth="1"/>
    <col min="6" max="6" width="2.7109375" style="319" customWidth="1"/>
    <col min="7" max="7" width="12.7109375" style="312" customWidth="1"/>
  </cols>
  <sheetData>
    <row r="1" spans="1:9" ht="15">
      <c r="A1" s="45" t="s">
        <v>234</v>
      </c>
      <c r="B1" s="24"/>
      <c r="C1" s="24"/>
      <c r="D1" s="313"/>
      <c r="E1" s="25"/>
      <c r="F1" s="313"/>
      <c r="G1" s="295"/>
    </row>
    <row r="2" spans="1:9" ht="15">
      <c r="A2" s="25"/>
      <c r="B2" s="25"/>
      <c r="C2" s="25"/>
      <c r="D2" s="314"/>
      <c r="E2" s="25"/>
      <c r="F2" s="314"/>
      <c r="G2" s="295"/>
    </row>
    <row r="3" spans="1:9" ht="15">
      <c r="A3" s="25"/>
      <c r="B3" s="25"/>
      <c r="C3" s="25"/>
      <c r="D3" s="314"/>
      <c r="E3" s="25"/>
      <c r="F3" s="314"/>
      <c r="G3" s="295"/>
    </row>
    <row r="4" spans="1:9" s="163" customFormat="1" ht="15.75" thickBot="1">
      <c r="A4" s="266" t="s">
        <v>28</v>
      </c>
      <c r="B4" s="26"/>
      <c r="C4" s="63" t="s">
        <v>23</v>
      </c>
      <c r="D4" s="315"/>
      <c r="E4" s="64" t="s">
        <v>24</v>
      </c>
      <c r="F4" s="315"/>
      <c r="G4" s="63" t="s">
        <v>22</v>
      </c>
    </row>
    <row r="5" spans="1:9" ht="15">
      <c r="A5" s="25"/>
      <c r="B5" s="25"/>
      <c r="C5" s="25"/>
      <c r="D5" s="314"/>
      <c r="E5" s="25"/>
      <c r="F5" s="314"/>
      <c r="G5" s="295"/>
    </row>
    <row r="6" spans="1:9" ht="15">
      <c r="A6" s="25"/>
      <c r="B6" s="25"/>
      <c r="C6" s="257"/>
      <c r="D6" s="316"/>
      <c r="E6" s="257"/>
      <c r="F6" s="314"/>
      <c r="G6" s="301"/>
    </row>
    <row r="7" spans="1:9" ht="15">
      <c r="A7" s="267" t="s">
        <v>235</v>
      </c>
      <c r="B7" s="25"/>
      <c r="C7" s="268">
        <v>9072</v>
      </c>
      <c r="D7" s="317"/>
      <c r="E7" s="269">
        <v>6929</v>
      </c>
      <c r="F7" s="314"/>
      <c r="G7" s="309">
        <v>30.9</v>
      </c>
      <c r="H7" s="83"/>
      <c r="I7" s="83"/>
    </row>
    <row r="8" spans="1:9" ht="15">
      <c r="A8" s="267" t="s">
        <v>236</v>
      </c>
      <c r="B8" s="25"/>
      <c r="C8" s="268">
        <v>-2222</v>
      </c>
      <c r="D8" s="317"/>
      <c r="E8" s="269">
        <v>-781</v>
      </c>
      <c r="F8" s="314"/>
      <c r="G8" s="292" t="s">
        <v>35</v>
      </c>
      <c r="H8" s="83"/>
      <c r="I8" s="83"/>
    </row>
    <row r="9" spans="1:9" ht="26.25">
      <c r="A9" s="267" t="s">
        <v>237</v>
      </c>
      <c r="B9" s="25"/>
      <c r="C9" s="268">
        <v>1600</v>
      </c>
      <c r="D9" s="317"/>
      <c r="E9" s="269">
        <v>1363</v>
      </c>
      <c r="F9" s="314"/>
      <c r="G9" s="292">
        <v>17.399999999999999</v>
      </c>
      <c r="H9" s="83"/>
      <c r="I9" s="83"/>
    </row>
    <row r="10" spans="1:9" ht="27.75" customHeight="1">
      <c r="A10" s="267" t="s">
        <v>238</v>
      </c>
      <c r="B10" s="25"/>
      <c r="C10" s="268">
        <v>2896</v>
      </c>
      <c r="D10" s="317"/>
      <c r="E10" s="269">
        <v>2929</v>
      </c>
      <c r="F10" s="314"/>
      <c r="G10" s="293">
        <v>-1.1000000000000001</v>
      </c>
      <c r="H10" s="83"/>
      <c r="I10" s="83"/>
    </row>
    <row r="11" spans="1:9" ht="15">
      <c r="A11" s="267" t="s">
        <v>239</v>
      </c>
      <c r="B11" s="25"/>
      <c r="C11" s="268">
        <v>-38</v>
      </c>
      <c r="D11" s="317"/>
      <c r="E11" s="269">
        <v>5</v>
      </c>
      <c r="F11" s="314"/>
      <c r="G11" s="293" t="s">
        <v>35</v>
      </c>
      <c r="H11" s="83"/>
      <c r="I11" s="83"/>
    </row>
    <row r="12" spans="1:9" ht="15">
      <c r="A12" s="267" t="s">
        <v>240</v>
      </c>
      <c r="B12" s="25"/>
      <c r="C12" s="268">
        <v>228</v>
      </c>
      <c r="D12" s="317"/>
      <c r="E12" s="269">
        <v>198</v>
      </c>
      <c r="F12" s="314"/>
      <c r="G12" s="293">
        <v>15.3</v>
      </c>
      <c r="H12" s="83"/>
      <c r="I12" s="83"/>
    </row>
    <row r="13" spans="1:9" ht="15">
      <c r="A13" s="267" t="s">
        <v>241</v>
      </c>
      <c r="B13" s="25"/>
      <c r="C13" s="268">
        <v>-27</v>
      </c>
      <c r="D13" s="317"/>
      <c r="E13" s="269">
        <v>2</v>
      </c>
      <c r="F13" s="322"/>
      <c r="G13" s="292" t="s">
        <v>35</v>
      </c>
      <c r="H13" s="83"/>
      <c r="I13" s="83"/>
    </row>
    <row r="14" spans="1:9" ht="15">
      <c r="A14" s="267" t="s">
        <v>183</v>
      </c>
      <c r="B14" s="25"/>
      <c r="C14" s="268">
        <v>117</v>
      </c>
      <c r="D14" s="317"/>
      <c r="E14" s="269">
        <v>185</v>
      </c>
      <c r="F14" s="322"/>
      <c r="G14" s="292">
        <v>-36.799999999999997</v>
      </c>
      <c r="H14" s="83"/>
      <c r="I14" s="83"/>
    </row>
    <row r="15" spans="1:9" ht="15">
      <c r="A15" s="274" t="s">
        <v>242</v>
      </c>
      <c r="B15" s="25"/>
      <c r="C15" s="272">
        <v>-963</v>
      </c>
      <c r="D15" s="317"/>
      <c r="E15" s="273">
        <v>-1348</v>
      </c>
      <c r="F15" s="322"/>
      <c r="G15" s="260">
        <v>-28.6</v>
      </c>
      <c r="H15" s="83"/>
      <c r="I15" s="83"/>
    </row>
    <row r="16" spans="1:9" s="163" customFormat="1" ht="15">
      <c r="A16" s="304" t="s">
        <v>243</v>
      </c>
      <c r="B16" s="24"/>
      <c r="C16" s="305">
        <v>10663</v>
      </c>
      <c r="D16" s="318"/>
      <c r="E16" s="306">
        <v>9482</v>
      </c>
      <c r="F16" s="323"/>
      <c r="G16" s="308">
        <v>12.5</v>
      </c>
      <c r="H16" s="298"/>
      <c r="I16" s="298"/>
    </row>
    <row r="17" spans="1:9" ht="15">
      <c r="A17" s="267" t="s">
        <v>244</v>
      </c>
      <c r="B17" s="25"/>
      <c r="C17" s="268">
        <v>-784</v>
      </c>
      <c r="D17" s="317"/>
      <c r="E17" s="269">
        <v>-69</v>
      </c>
      <c r="F17" s="314"/>
      <c r="G17" s="293" t="s">
        <v>35</v>
      </c>
      <c r="H17" s="83"/>
      <c r="I17" s="83"/>
    </row>
    <row r="18" spans="1:9" ht="15">
      <c r="A18" s="267" t="s">
        <v>245</v>
      </c>
      <c r="B18" s="25"/>
      <c r="C18" s="268">
        <v>-870</v>
      </c>
      <c r="D18" s="317"/>
      <c r="E18" s="269">
        <v>1367</v>
      </c>
      <c r="F18" s="314"/>
      <c r="G18" s="293" t="s">
        <v>35</v>
      </c>
      <c r="H18" s="83"/>
      <c r="I18" s="83"/>
    </row>
    <row r="19" spans="1:9" ht="15">
      <c r="A19" s="267" t="s">
        <v>246</v>
      </c>
      <c r="B19" s="25"/>
      <c r="C19" s="268">
        <v>2021</v>
      </c>
      <c r="D19" s="317"/>
      <c r="E19" s="269">
        <v>-125</v>
      </c>
      <c r="F19" s="322"/>
      <c r="G19" s="292" t="s">
        <v>35</v>
      </c>
      <c r="H19" s="83"/>
      <c r="I19" s="83"/>
    </row>
    <row r="20" spans="1:9" ht="15">
      <c r="A20" s="267" t="s">
        <v>247</v>
      </c>
      <c r="B20" s="25"/>
      <c r="C20" s="268">
        <v>-914</v>
      </c>
      <c r="D20" s="317"/>
      <c r="E20" s="269">
        <v>822</v>
      </c>
      <c r="F20" s="322"/>
      <c r="G20" s="292" t="s">
        <v>35</v>
      </c>
      <c r="H20" s="83"/>
      <c r="I20" s="83"/>
    </row>
    <row r="21" spans="1:9" ht="15">
      <c r="A21" s="267" t="s">
        <v>248</v>
      </c>
      <c r="B21" s="25"/>
      <c r="C21" s="268">
        <v>-90</v>
      </c>
      <c r="D21" s="317"/>
      <c r="E21" s="269">
        <v>-8</v>
      </c>
      <c r="F21" s="314"/>
      <c r="G21" s="293" t="s">
        <v>35</v>
      </c>
      <c r="H21" s="83"/>
      <c r="I21" s="83"/>
    </row>
    <row r="22" spans="1:9" ht="15">
      <c r="A22" s="56" t="s">
        <v>249</v>
      </c>
      <c r="B22" s="25"/>
      <c r="C22" s="423">
        <v>2</v>
      </c>
      <c r="D22" s="317"/>
      <c r="E22" s="257">
        <v>1</v>
      </c>
      <c r="F22" s="314"/>
      <c r="G22" s="261" t="s">
        <v>35</v>
      </c>
      <c r="H22" s="83"/>
      <c r="I22" s="83"/>
    </row>
    <row r="23" spans="1:9" s="163" customFormat="1" ht="15">
      <c r="A23" s="304" t="s">
        <v>250</v>
      </c>
      <c r="B23" s="24"/>
      <c r="C23" s="305">
        <v>-634</v>
      </c>
      <c r="D23" s="318"/>
      <c r="E23" s="306">
        <v>1989</v>
      </c>
      <c r="F23" s="323"/>
      <c r="G23" s="308">
        <v>-131.9</v>
      </c>
      <c r="H23" s="298"/>
      <c r="I23" s="298"/>
    </row>
    <row r="24" spans="1:9" s="163" customFormat="1" ht="15">
      <c r="A24" s="48"/>
      <c r="B24" s="24"/>
      <c r="C24" s="299"/>
      <c r="D24" s="318"/>
      <c r="E24" s="262"/>
      <c r="F24" s="323"/>
      <c r="G24" s="259"/>
      <c r="H24" s="298"/>
      <c r="I24" s="298"/>
    </row>
    <row r="25" spans="1:9" s="163" customFormat="1" ht="15">
      <c r="A25" s="304" t="s">
        <v>251</v>
      </c>
      <c r="B25" s="24"/>
      <c r="C25" s="305">
        <v>10028</v>
      </c>
      <c r="D25" s="318"/>
      <c r="E25" s="306">
        <v>11471</v>
      </c>
      <c r="F25" s="323"/>
      <c r="G25" s="308">
        <v>-12.6</v>
      </c>
      <c r="H25" s="298"/>
      <c r="I25" s="298"/>
    </row>
    <row r="26" spans="1:9" ht="15">
      <c r="A26" s="267" t="s">
        <v>252</v>
      </c>
      <c r="B26" s="25"/>
      <c r="C26" s="268">
        <v>-5221</v>
      </c>
      <c r="D26" s="317"/>
      <c r="E26" s="269">
        <v>-3714</v>
      </c>
      <c r="F26" s="322"/>
      <c r="G26" s="292">
        <v>40.6</v>
      </c>
      <c r="H26" s="83"/>
      <c r="I26" s="83"/>
    </row>
    <row r="27" spans="1:9" ht="15">
      <c r="A27" s="307" t="s">
        <v>253</v>
      </c>
      <c r="B27" s="25"/>
      <c r="C27" s="268">
        <v>-2590</v>
      </c>
      <c r="D27" s="317"/>
      <c r="E27" s="269">
        <v>-1990</v>
      </c>
      <c r="F27" s="322"/>
      <c r="G27" s="292">
        <v>30.1</v>
      </c>
      <c r="H27" s="83"/>
      <c r="I27" s="83"/>
    </row>
    <row r="28" spans="1:9" ht="15">
      <c r="A28" s="307" t="s">
        <v>254</v>
      </c>
      <c r="B28" s="25"/>
      <c r="C28" s="268">
        <v>-2079</v>
      </c>
      <c r="D28" s="317"/>
      <c r="E28" s="269">
        <v>-1772</v>
      </c>
      <c r="F28" s="322"/>
      <c r="G28" s="292">
        <v>17.3</v>
      </c>
      <c r="H28" s="83"/>
      <c r="I28" s="83"/>
    </row>
    <row r="29" spans="1:9" ht="15">
      <c r="A29" s="307" t="s">
        <v>255</v>
      </c>
      <c r="B29" s="25"/>
      <c r="C29" s="268">
        <v>-697</v>
      </c>
      <c r="D29" s="317"/>
      <c r="E29" s="269">
        <v>12</v>
      </c>
      <c r="F29" s="322"/>
      <c r="G29" s="292" t="s">
        <v>35</v>
      </c>
      <c r="H29" s="83"/>
      <c r="I29" s="83"/>
    </row>
    <row r="30" spans="1:9">
      <c r="A30" s="56"/>
      <c r="B30" s="25"/>
      <c r="G30" s="310"/>
      <c r="H30" s="83"/>
      <c r="I30" s="83"/>
    </row>
    <row r="31" spans="1:9" ht="15">
      <c r="A31" s="304" t="s">
        <v>34</v>
      </c>
      <c r="B31" s="24"/>
      <c r="C31" s="305">
        <v>4808</v>
      </c>
      <c r="D31" s="318"/>
      <c r="E31" s="306">
        <v>7757</v>
      </c>
      <c r="F31" s="323"/>
      <c r="G31" s="308">
        <v>-38</v>
      </c>
      <c r="H31" s="83"/>
      <c r="I31" s="83"/>
    </row>
    <row r="32" spans="1:9" ht="15">
      <c r="A32" s="296"/>
      <c r="B32" s="25"/>
      <c r="C32" s="297"/>
      <c r="D32" s="320"/>
      <c r="E32" s="300"/>
      <c r="F32" s="324"/>
      <c r="G32" s="311"/>
      <c r="H32" s="83"/>
      <c r="I32" s="83"/>
    </row>
    <row r="33" spans="1:9" ht="15">
      <c r="A33" s="267" t="s">
        <v>256</v>
      </c>
      <c r="B33" s="25"/>
      <c r="C33" s="268">
        <v>-3148</v>
      </c>
      <c r="D33" s="317"/>
      <c r="E33" s="269">
        <v>740</v>
      </c>
      <c r="F33" s="322"/>
      <c r="G33" s="292" t="s">
        <v>35</v>
      </c>
      <c r="H33" s="83"/>
      <c r="I33" s="83"/>
    </row>
    <row r="34" spans="1:9" ht="15">
      <c r="A34" s="56"/>
      <c r="B34" s="25"/>
      <c r="C34" s="297"/>
      <c r="D34" s="320"/>
      <c r="E34" s="262"/>
      <c r="F34" s="324"/>
      <c r="G34" s="261"/>
      <c r="H34" s="83"/>
      <c r="I34" s="83"/>
    </row>
    <row r="35" spans="1:9" ht="15">
      <c r="A35" s="304" t="s">
        <v>257</v>
      </c>
      <c r="B35" s="24"/>
      <c r="C35" s="305">
        <v>-8369</v>
      </c>
      <c r="D35" s="318"/>
      <c r="E35" s="306">
        <v>-2973</v>
      </c>
      <c r="F35" s="323"/>
      <c r="G35" s="308" t="s">
        <v>35</v>
      </c>
      <c r="H35" s="83"/>
      <c r="I35" s="83"/>
    </row>
    <row r="36" spans="1:9" ht="15">
      <c r="A36" s="56"/>
      <c r="B36" s="25"/>
      <c r="C36" s="262"/>
      <c r="D36" s="321"/>
      <c r="E36" s="262"/>
      <c r="F36" s="322"/>
      <c r="G36" s="261"/>
      <c r="H36" s="83"/>
      <c r="I36" s="83"/>
    </row>
    <row r="37" spans="1:9" ht="15">
      <c r="A37" s="304" t="s">
        <v>258</v>
      </c>
      <c r="B37" s="24"/>
      <c r="C37" s="305">
        <v>-4327</v>
      </c>
      <c r="D37" s="318"/>
      <c r="E37" s="306">
        <v>-7946</v>
      </c>
      <c r="F37" s="323"/>
      <c r="G37" s="308">
        <v>-45.5</v>
      </c>
      <c r="H37" s="83"/>
      <c r="I37" s="83"/>
    </row>
    <row r="38" spans="1:9" ht="15">
      <c r="A38" s="56"/>
      <c r="B38" s="25"/>
      <c r="C38" s="56"/>
      <c r="D38" s="314"/>
      <c r="E38" s="56"/>
      <c r="F38" s="314"/>
      <c r="G38" s="56"/>
      <c r="H38" s="83"/>
      <c r="I38" s="83"/>
    </row>
    <row r="39" spans="1:9" ht="26.25">
      <c r="A39" s="267" t="s">
        <v>259</v>
      </c>
      <c r="B39" s="25"/>
      <c r="C39" s="268">
        <v>32</v>
      </c>
      <c r="D39" s="317"/>
      <c r="E39" s="269">
        <v>319</v>
      </c>
      <c r="F39" s="314"/>
      <c r="G39" s="424">
        <v>-90</v>
      </c>
      <c r="H39" s="83"/>
      <c r="I39" s="83"/>
    </row>
    <row r="40" spans="1:9" s="163" customFormat="1" ht="15">
      <c r="A40" s="304" t="s">
        <v>260</v>
      </c>
      <c r="B40" s="24"/>
      <c r="C40" s="305">
        <v>-2636</v>
      </c>
      <c r="D40" s="318"/>
      <c r="E40" s="306">
        <v>870</v>
      </c>
      <c r="F40" s="323"/>
      <c r="G40" s="308" t="s">
        <v>35</v>
      </c>
      <c r="H40" s="298"/>
      <c r="I40" s="298"/>
    </row>
    <row r="41" spans="1:9" ht="15">
      <c r="A41" s="48"/>
      <c r="B41" s="25"/>
      <c r="C41" s="299"/>
      <c r="D41" s="321"/>
      <c r="E41" s="262"/>
      <c r="F41" s="322"/>
      <c r="G41" s="303"/>
    </row>
    <row r="42" spans="1:9" ht="15">
      <c r="A42" s="48"/>
      <c r="B42" s="25"/>
      <c r="C42" s="299"/>
      <c r="D42" s="321"/>
      <c r="E42" s="262"/>
      <c r="F42" s="322"/>
      <c r="G42" s="303"/>
    </row>
    <row r="43" spans="1:9" s="163" customFormat="1" ht="15.75" thickBot="1">
      <c r="A43" s="266" t="s">
        <v>28</v>
      </c>
      <c r="B43" s="26"/>
      <c r="C43" s="63" t="s">
        <v>197</v>
      </c>
      <c r="D43" s="315"/>
      <c r="E43" s="64" t="s">
        <v>198</v>
      </c>
      <c r="F43" s="315"/>
      <c r="G43" s="63" t="s">
        <v>22</v>
      </c>
    </row>
    <row r="44" spans="1:9" s="163" customFormat="1" ht="15">
      <c r="A44" s="84"/>
      <c r="B44" s="26"/>
      <c r="C44" s="26"/>
      <c r="D44" s="315"/>
      <c r="E44" s="47"/>
      <c r="F44" s="315"/>
      <c r="G44" s="26"/>
    </row>
    <row r="45" spans="1:9" ht="15">
      <c r="A45" s="304" t="s">
        <v>261</v>
      </c>
      <c r="B45" s="24"/>
      <c r="C45" s="305">
        <v>12235</v>
      </c>
      <c r="D45" s="318" t="s">
        <v>262</v>
      </c>
      <c r="E45" s="306">
        <v>11152</v>
      </c>
      <c r="F45" s="323"/>
      <c r="G45" s="308">
        <v>7.8</v>
      </c>
      <c r="H45" s="83"/>
      <c r="I45" s="83"/>
    </row>
    <row r="46" spans="1:9" ht="15">
      <c r="A46" s="304" t="s">
        <v>263</v>
      </c>
      <c r="B46" s="24"/>
      <c r="C46" s="305">
        <v>9599</v>
      </c>
      <c r="D46" s="318"/>
      <c r="E46" s="306">
        <v>12022</v>
      </c>
      <c r="F46" s="323"/>
      <c r="G46" s="308">
        <v>-20.2</v>
      </c>
      <c r="H46" s="83"/>
      <c r="I46" s="83"/>
    </row>
    <row r="47" spans="1:9" ht="15">
      <c r="A47" s="56" t="s">
        <v>264</v>
      </c>
      <c r="B47" s="25"/>
      <c r="C47" s="262">
        <v>14479</v>
      </c>
      <c r="D47" s="321"/>
      <c r="E47" s="262">
        <v>11470</v>
      </c>
      <c r="F47" s="322"/>
      <c r="G47" s="301">
        <v>26.2</v>
      </c>
    </row>
    <row r="48" spans="1:9" ht="15">
      <c r="A48" s="304" t="s">
        <v>265</v>
      </c>
      <c r="B48" s="24"/>
      <c r="C48" s="305">
        <v>24078</v>
      </c>
      <c r="D48" s="318"/>
      <c r="E48" s="306">
        <v>23491</v>
      </c>
      <c r="F48" s="323"/>
      <c r="G48" s="308">
        <v>2.5</v>
      </c>
      <c r="H48" s="83"/>
      <c r="I48" s="83"/>
    </row>
    <row r="49" spans="1:9" ht="15">
      <c r="A49" s="56" t="s">
        <v>224</v>
      </c>
      <c r="B49" s="25"/>
      <c r="C49" s="262">
        <v>-1508</v>
      </c>
      <c r="D49" s="321"/>
      <c r="E49" s="262">
        <v>-817</v>
      </c>
      <c r="F49" s="322"/>
      <c r="G49" s="301">
        <v>84.6</v>
      </c>
      <c r="H49" s="128"/>
    </row>
    <row r="50" spans="1:9" ht="15">
      <c r="A50" s="304" t="s">
        <v>266</v>
      </c>
      <c r="B50" s="24"/>
      <c r="C50" s="305">
        <v>22570</v>
      </c>
      <c r="D50" s="318"/>
      <c r="E50" s="306">
        <v>22674</v>
      </c>
      <c r="F50" s="323"/>
      <c r="G50" s="308">
        <v>-0.5</v>
      </c>
      <c r="H50" s="83"/>
      <c r="I50" s="83"/>
    </row>
    <row r="52" spans="1:9">
      <c r="A52" s="124" t="s">
        <v>267</v>
      </c>
    </row>
    <row r="54" spans="1:9" s="163" customFormat="1">
      <c r="A54"/>
      <c r="B54"/>
      <c r="C54"/>
      <c r="D54" s="319"/>
      <c r="E54"/>
      <c r="F54" s="319"/>
      <c r="G54" s="312"/>
    </row>
    <row r="56" spans="1:9" s="163" customFormat="1">
      <c r="A56"/>
      <c r="B56"/>
      <c r="C56"/>
      <c r="D56" s="319"/>
      <c r="E56"/>
      <c r="F56" s="319"/>
      <c r="G56" s="312"/>
    </row>
    <row r="59" spans="1:9" s="163" customFormat="1">
      <c r="A59"/>
      <c r="B59"/>
      <c r="C59"/>
      <c r="D59" s="319"/>
      <c r="E59"/>
      <c r="F59" s="319"/>
      <c r="G59" s="312"/>
    </row>
    <row r="62" spans="1:9" s="163" customFormat="1">
      <c r="A62"/>
      <c r="B62"/>
      <c r="C62"/>
      <c r="D62" s="319"/>
      <c r="E62"/>
      <c r="F62" s="319"/>
      <c r="G62" s="312"/>
    </row>
    <row r="63" spans="1:9" s="163" customFormat="1">
      <c r="A63"/>
      <c r="B63"/>
      <c r="C63"/>
      <c r="D63" s="319"/>
      <c r="E63"/>
      <c r="F63" s="319"/>
      <c r="G63" s="312"/>
    </row>
    <row r="64" spans="1:9" s="163" customFormat="1">
      <c r="A64"/>
      <c r="B64"/>
      <c r="C64"/>
      <c r="D64" s="319"/>
      <c r="E64"/>
      <c r="F64" s="319"/>
      <c r="G64" s="312"/>
    </row>
    <row r="66" spans="1:7" s="163" customFormat="1">
      <c r="A66"/>
      <c r="B66"/>
      <c r="C66"/>
      <c r="D66" s="319"/>
      <c r="E66"/>
      <c r="F66" s="319"/>
      <c r="G66" s="312"/>
    </row>
    <row r="68" spans="1:7" s="163" customFormat="1">
      <c r="A68"/>
      <c r="B68"/>
      <c r="C68"/>
      <c r="D68" s="319"/>
      <c r="E68"/>
      <c r="F68" s="319"/>
      <c r="G68" s="312"/>
    </row>
    <row r="71" spans="1:7">
      <c r="A71" s="124"/>
    </row>
  </sheetData>
  <pageMargins left="0.31496062992125984" right="0.11811023622047245" top="0.15748031496062992" bottom="0.15748031496062992" header="0.31496062992125984" footer="0.31496062992125984"/>
  <pageSetup scale="6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18" ma:contentTypeDescription="Ein neues Dokument erstellen." ma:contentTypeScope="" ma:versionID="c87347d6577979c85c7d787e7f6140b3">
  <xsd:schema xmlns:xsd="http://www.w3.org/2001/XMLSchema" xmlns:xs="http://www.w3.org/2001/XMLSchema" xmlns:p="http://schemas.microsoft.com/office/2006/metadata/properties" xmlns:ns2="94baf0a1-4aec-47b4-9383-c21a9c5bb0ef" xmlns:ns3="f302e643-42b4-4d4b-84f7-277bce832320" targetNamespace="http://schemas.microsoft.com/office/2006/metadata/properties" ma:root="true" ma:fieldsID="1c3ed6d18046c1dd92ca7e42dcf4fd7d" ns2:_="" ns3:_="">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2031-02-01T10:39:24+00:00</RevIMDeletionDate>
    <RevIMExtends xmlns="94baf0a1-4aec-47b4-9383-c21a9c5bb0ef">{"KSUClass":"782a37a1-3ae6-4a38-8f4e-35886af7fc4b","Reclassified":"2022-12-10T11:11:58.396Z","ReclassifiedBy":"Records"}</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documentManagement>
</p:properties>
</file>

<file path=customXml/itemProps1.xml><?xml version="1.0" encoding="utf-8"?>
<ds:datastoreItem xmlns:ds="http://schemas.openxmlformats.org/officeDocument/2006/customXml" ds:itemID="{E8548014-F4CB-4758-BCBA-34E9A76BFCB5}"/>
</file>

<file path=customXml/itemProps2.xml><?xml version="1.0" encoding="utf-8"?>
<ds:datastoreItem xmlns:ds="http://schemas.openxmlformats.org/officeDocument/2006/customXml" ds:itemID="{250DDAD3-A635-4E7C-9BB3-B97B5C687CA1}"/>
</file>

<file path=customXml/itemProps3.xml><?xml version="1.0" encoding="utf-8"?>
<ds:datastoreItem xmlns:ds="http://schemas.openxmlformats.org/officeDocument/2006/customXml" ds:itemID="{08ECF61D-B851-44B4-B0F3-F78835AB61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Q4 2022</dc:title>
  <dc:subject/>
  <dc:creator/>
  <cp:keywords/>
  <dc:description/>
  <cp:lastModifiedBy/>
  <cp:revision/>
  <dcterms:created xsi:type="dcterms:W3CDTF">2015-06-05T18:19:34Z</dcterms:created>
  <dcterms:modified xsi:type="dcterms:W3CDTF">2023-03-15T14:22:27Z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